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oupis příloh" sheetId="1" r:id="rId1"/>
    <sheet name="Př.1 Rekapitulace" sheetId="2" r:id="rId2"/>
    <sheet name="Př.2 PŘÍJMY" sheetId="3" r:id="rId3"/>
    <sheet name="Př.3 Sumář provoz.výdajů" sheetId="4" r:id="rId4"/>
    <sheet name="Př.4 Sumář OVS" sheetId="5" r:id="rId5"/>
    <sheet name="Př.5 FRB klasika" sheetId="6" r:id="rId6"/>
    <sheet name="Př.5 FRB povodeň" sheetId="7" r:id="rId7"/>
    <sheet name="Př.6a) Sumář PO" sheetId="8" r:id="rId8"/>
    <sheet name="Př.6b) PO-škol. zař." sheetId="9" r:id="rId9"/>
    <sheet name="Př.7 příspěvky 2007" sheetId="10" r:id="rId10"/>
    <sheet name="Investice-část A" sheetId="11" r:id="rId11"/>
    <sheet name="B" sheetId="12" r:id="rId12"/>
    <sheet name="C" sheetId="13" r:id="rId13"/>
    <sheet name="D" sheetId="14" r:id="rId14"/>
    <sheet name="E" sheetId="15" r:id="rId15"/>
    <sheet name="F" sheetId="16" r:id="rId16"/>
    <sheet name="Investice-rekapitulace" sheetId="17" r:id="rId17"/>
  </sheets>
  <externalReferences>
    <externalReference r:id="rId20"/>
    <externalReference r:id="rId21"/>
  </externalReferences>
  <definedNames>
    <definedName name="_xlnm.Print_Titles" localSheetId="11">'B'!$1:$1</definedName>
    <definedName name="_xlnm.Print_Titles" localSheetId="12">'C'!$1:$1</definedName>
    <definedName name="_xlnm.Print_Titles" localSheetId="13">'D'!$1:$1</definedName>
    <definedName name="_xlnm.Print_Titles" localSheetId="14">'E'!$1:$1</definedName>
    <definedName name="_xlnm.Print_Titles" localSheetId="15">'F'!$1:$1</definedName>
    <definedName name="_xlnm.Print_Titles" localSheetId="10">'Investice-část A'!$1:$1</definedName>
    <definedName name="_xlnm.Print_Titles" localSheetId="16">'Investice-rekapitulace'!$1:$1</definedName>
    <definedName name="_xlnm.Print_Titles" localSheetId="2">'Př.2 PŘÍJMY'!$1:$1</definedName>
    <definedName name="_xlnm.Print_Titles" localSheetId="4">'Př.4 Sumář OVS'!$1:$1</definedName>
    <definedName name="_xlnm.Print_Titles" localSheetId="8">'Př.6b) PO-škol. zař.'!$1:$1</definedName>
    <definedName name="_xlnm.Print_Titles" localSheetId="9">'Př.7 příspěvky 2007'!$1:$1</definedName>
    <definedName name="_xlnm.Print_Area" localSheetId="11">'B'!$A$1:$G$32</definedName>
    <definedName name="_xlnm.Print_Area" localSheetId="12">'C'!$A$1:$G$7</definedName>
    <definedName name="_xlnm.Print_Area" localSheetId="13">'D'!$A$1:$G$12</definedName>
    <definedName name="_xlnm.Print_Area" localSheetId="14">'E'!$A$1:$H$4</definedName>
    <definedName name="_xlnm.Print_Area" localSheetId="15">'F'!$A$1:$G$19</definedName>
    <definedName name="_xlnm.Print_Area" localSheetId="10">'Investice-část A'!$A$1:$G$25</definedName>
    <definedName name="_xlnm.Print_Area" localSheetId="16">'Investice-rekapitulace'!$A$1:$G$6</definedName>
    <definedName name="_xlnm.Print_Area" localSheetId="1">'Př.1 Rekapitulace'!$A$1:$C$21</definedName>
    <definedName name="_xlnm.Print_Area" localSheetId="2">'Př.2 PŘÍJMY'!$A$1:$D$178</definedName>
    <definedName name="_xlnm.Print_Area" localSheetId="3">'Př.3 Sumář provoz.výdajů'!$A$1:$C$22</definedName>
    <definedName name="_xlnm.Print_Area" localSheetId="4">'Př.4 Sumář OVS'!$A$1:$G$60</definedName>
    <definedName name="_xlnm.Print_Area" localSheetId="5">'Př.5 FRB klasika'!$A$1:$D$22</definedName>
    <definedName name="_xlnm.Print_Area" localSheetId="6">'Př.5 FRB povodeň'!$A$1:$D$25</definedName>
    <definedName name="_xlnm.Print_Area" localSheetId="7">'Př.6a) Sumář PO'!$A$1:$D$9</definedName>
    <definedName name="_xlnm.Print_Area" localSheetId="8">'Př.6b) PO-škol. zař.'!$A$1:$D$42</definedName>
    <definedName name="_xlnm.Print_Area" localSheetId="9">'Př.7 příspěvky 2007'!$A$1:$F$84</definedName>
    <definedName name="Odložené_zahájení" localSheetId="2">#REF!</definedName>
    <definedName name="Odložené_zahájení" localSheetId="4">#REF!</definedName>
    <definedName name="Odložené_zahájení" localSheetId="7">#REF!</definedName>
    <definedName name="Odložené_zahájení">#REF!</definedName>
    <definedName name="Rozestavěné_stavby" localSheetId="2">#REF!</definedName>
    <definedName name="Rozestavěné_stavby" localSheetId="4">#REF!</definedName>
    <definedName name="Rozestavěné_stavby" localSheetId="7">#REF!</definedName>
    <definedName name="Rozestavěné_stavby">#REF!</definedName>
    <definedName name="Soupis98" localSheetId="2">#REF!</definedName>
    <definedName name="Soupis98" localSheetId="4">#REF!</definedName>
    <definedName name="Soupis98" localSheetId="7">#REF!</definedName>
    <definedName name="Soupis98">#REF!</definedName>
    <definedName name="Sumář99_Dotaz_plán99" localSheetId="2">#REF!</definedName>
    <definedName name="Sumář99_Dotaz_plán99" localSheetId="4">#REF!</definedName>
    <definedName name="Sumář99_Dotaz_plán99" localSheetId="7">#REF!</definedName>
    <definedName name="Sumář99_Dotaz_plán99">#REF!</definedName>
    <definedName name="Sumář99_Dotaz98" localSheetId="2">#REF!</definedName>
    <definedName name="Sumář99_Dotaz98" localSheetId="4">#REF!</definedName>
    <definedName name="Sumář99_Dotaz98" localSheetId="7">#REF!</definedName>
    <definedName name="Sumář99_Dotaz98">#REF!</definedName>
  </definedNames>
  <calcPr fullCalcOnLoad="1"/>
</workbook>
</file>

<file path=xl/comments9.xml><?xml version="1.0" encoding="utf-8"?>
<comments xmlns="http://schemas.openxmlformats.org/spreadsheetml/2006/main">
  <authors>
    <author>mmol</author>
  </authors>
  <commentList>
    <comment ref="C15" authorId="0">
      <text>
        <r>
          <rPr>
            <b/>
            <sz val="8"/>
            <rFont val="Tahoma"/>
            <family val="0"/>
          </rPr>
          <t>mmol:</t>
        </r>
        <r>
          <rPr>
            <sz val="8"/>
            <rFont val="Tahoma"/>
            <family val="0"/>
          </rPr>
          <t xml:space="preserve">
neobsahuje částku na krytí odpisů
</t>
        </r>
      </text>
    </comment>
    <comment ref="C36" authorId="0">
      <text>
        <r>
          <rPr>
            <b/>
            <sz val="8"/>
            <rFont val="Tahoma"/>
            <family val="0"/>
          </rPr>
          <t>mmol:</t>
        </r>
        <r>
          <rPr>
            <sz val="8"/>
            <rFont val="Tahoma"/>
            <family val="0"/>
          </rPr>
          <t xml:space="preserve">
neobsahuje částku na odpisy 
</t>
        </r>
      </text>
    </comment>
  </commentList>
</comments>
</file>

<file path=xl/sharedStrings.xml><?xml version="1.0" encoding="utf-8"?>
<sst xmlns="http://schemas.openxmlformats.org/spreadsheetml/2006/main" count="889" uniqueCount="625">
  <si>
    <t>Soupis příloh:</t>
  </si>
  <si>
    <t>Část I:</t>
  </si>
  <si>
    <t>Příloha č. 1</t>
  </si>
  <si>
    <t>Rekapitulace rozpočtu na rok 2007</t>
  </si>
  <si>
    <t>str. 1</t>
  </si>
  <si>
    <t xml:space="preserve">Příloha č. 2 </t>
  </si>
  <si>
    <t>Příjmy roku 2007</t>
  </si>
  <si>
    <t>str. 2 - 3</t>
  </si>
  <si>
    <t>Příloha č. 3</t>
  </si>
  <si>
    <t>Sumář provozních výdajů odborů MmOl v roce 2007</t>
  </si>
  <si>
    <t>str. 4</t>
  </si>
  <si>
    <t>Příloha č. 4</t>
  </si>
  <si>
    <t>Sumář objednávek veřejných služeb u akciových společností v roce 2007</t>
  </si>
  <si>
    <t>str. 5 - 6</t>
  </si>
  <si>
    <t>Příloha č. 5</t>
  </si>
  <si>
    <t>Účelové fondy v roce 2007</t>
  </si>
  <si>
    <t>str. 7 - 8</t>
  </si>
  <si>
    <t>Příloha č. 6 a)</t>
  </si>
  <si>
    <t>Sumář příspěvkových organizací - provozní část rozpočtu roku 2007</t>
  </si>
  <si>
    <t>str. 9</t>
  </si>
  <si>
    <t>Příloha č. 6 b)</t>
  </si>
  <si>
    <t xml:space="preserve">Sumář příspěvkových organizací – školských právních subjektů </t>
  </si>
  <si>
    <t xml:space="preserve"> - provozní část rozpočtu roku 2007</t>
  </si>
  <si>
    <t>str. 10</t>
  </si>
  <si>
    <t xml:space="preserve">Příloha č. 7 </t>
  </si>
  <si>
    <t>Provozní transfery (dotace, příspěvky a granty) roku 2007</t>
  </si>
  <si>
    <t>str. 11 - 13</t>
  </si>
  <si>
    <t xml:space="preserve">Část II: </t>
  </si>
  <si>
    <t>Schválené investiční akce na rok 2007</t>
  </si>
  <si>
    <t>str. 1 - 8</t>
  </si>
  <si>
    <t>DLE PLATNÉ ROZPOČTOVÉ SKLADBY</t>
  </si>
  <si>
    <t>Schválený rozpočet roku 2007</t>
  </si>
  <si>
    <t>Poznámka</t>
  </si>
  <si>
    <t>VÝDAJE CELKEM</t>
  </si>
  <si>
    <t>z toho tř. 5 - provoz</t>
  </si>
  <si>
    <t>- odbory</t>
  </si>
  <si>
    <t>- příspěvkové organizace</t>
  </si>
  <si>
    <t>- příspěvkové organizace - škol. subj.</t>
  </si>
  <si>
    <t>- objednávky veř. služeb u a. s.</t>
  </si>
  <si>
    <t>- výdaje účel. fondů (FRB)</t>
  </si>
  <si>
    <t xml:space="preserve"> - vrácené DPH</t>
  </si>
  <si>
    <t>z toho tř. 6 - investice</t>
  </si>
  <si>
    <t>- investice MmOl</t>
  </si>
  <si>
    <t>součet oddílů A + B + C + D materiálu odboru investic</t>
  </si>
  <si>
    <t>- investice hrazené z odvodů SNO, a. s.</t>
  </si>
  <si>
    <t>- investice hrazené z odvodů SMV, a. s.</t>
  </si>
  <si>
    <t>částka vychází z výpočtu odvodu nájemného</t>
  </si>
  <si>
    <t>kontrolní výpočet</t>
  </si>
  <si>
    <t>krátkodobé přijaté půjčky</t>
  </si>
  <si>
    <t>obnovení revolvingového úvěru u KB, a. s. na období 2007 - 2008</t>
  </si>
  <si>
    <t>uhrazené splátky krátkodobých přij. půjček</t>
  </si>
  <si>
    <t>splátka revolvingového úvěru u KB, a. s. za období 2006 - 2007</t>
  </si>
  <si>
    <t>uhrazené splátky dlouhodobých přij. půjček</t>
  </si>
  <si>
    <t xml:space="preserve">22 mil. Kč ČS, a. s.; 48,8 mil. Kč KB, a. s.; 17.762,9 tis. Kč MF ČR (16.890 tis. Kč ČOV a 872,9 tis. Kč kanal. Holice); 11,765 mil. Kč SMV, a. s.; 3,824 mil. Kč SFŽP (rekult. skl. Grygov + Fond soudrž. ISPA); 57,415 mil. Kč MMR ČR (FRB) </t>
  </si>
  <si>
    <t>z toho pol. 8115 - změna stavu krátkodobých prostředků na bank. účtech</t>
  </si>
  <si>
    <t>zapojení zůstatků obou účtů FRB (povodňový 53.315 tis. Kč; klasický 4.100 tis. Kč) - vazba na splátky půjček; 15 mil. Kč očekávaný přebytek hospodaření</t>
  </si>
  <si>
    <r>
      <t xml:space="preserve">PŘÍJMY CELKEM                              </t>
    </r>
    <r>
      <rPr>
        <b/>
        <i/>
        <sz val="8"/>
        <rFont val="Arial CE"/>
        <family val="2"/>
      </rPr>
      <t xml:space="preserve"> tř. 1+2+3+4</t>
    </r>
  </si>
  <si>
    <r>
      <t xml:space="preserve">FINANCOVÁNÍ CELKEM                             </t>
    </r>
    <r>
      <rPr>
        <b/>
        <i/>
        <sz val="10"/>
        <rFont val="Arial CE"/>
        <family val="2"/>
      </rPr>
      <t xml:space="preserve"> </t>
    </r>
    <r>
      <rPr>
        <b/>
        <i/>
        <sz val="8"/>
        <rFont val="Arial CE"/>
        <family val="2"/>
      </rPr>
      <t>třída 8</t>
    </r>
  </si>
  <si>
    <t>Číslo pol.</t>
  </si>
  <si>
    <t>Název položky</t>
  </si>
  <si>
    <t>Schválený rozpočet 2007</t>
  </si>
  <si>
    <t>daň z příjmů fyz. osob ze závislé činnosti</t>
  </si>
  <si>
    <t>daň z příjmů fyz. osob ze samost. výděl. činnosti</t>
  </si>
  <si>
    <t>daň z příjmů fyz. osob z kapitálových výnosů</t>
  </si>
  <si>
    <t>zrušené daně, jejich předmětem je příjem fyz. osob</t>
  </si>
  <si>
    <t>daň z příjmů práv. osob</t>
  </si>
  <si>
    <t>daň z příjmů práv. osob za obce (24 %)</t>
  </si>
  <si>
    <t xml:space="preserve">SNO, a. s. 8.280 tis. Kč; MmOl 73.662 tis. Kč; SMV, a. s. 17.049 tis. Kč;  OLTERM &amp; TD, a. s. (dle smlouvy, platné                do r. 2019) 500 tis. Kč; SLMO 720 tis. Kč   </t>
  </si>
  <si>
    <t>daň z přidané hodnoty</t>
  </si>
  <si>
    <t>daň z nemovitostí</t>
  </si>
  <si>
    <t>daně celkem</t>
  </si>
  <si>
    <t>poplatky za znečišťování ovzduší</t>
  </si>
  <si>
    <t>příjem prostřednictvím státního rozpočtu</t>
  </si>
  <si>
    <t>odvody za odnětí půdy ze ZPF</t>
  </si>
  <si>
    <t>jednorázový, neopakující se příjem prostřednictvím státního rozpočtu</t>
  </si>
  <si>
    <t>poplatky za odnětí pozemků plnění funkcí lesa</t>
  </si>
  <si>
    <t>poplatek za likvidaci komunálního odpadu</t>
  </si>
  <si>
    <t>částka cca 5 mil. Kč - úhrady dlužníků z minulých let</t>
  </si>
  <si>
    <t>poplatek ze psů</t>
  </si>
  <si>
    <t>poplatek za lázeňský nebo rekreační pobyt</t>
  </si>
  <si>
    <t>poplatek  za užívání veřejného prostranství</t>
  </si>
  <si>
    <t>poplatek ze vstupného</t>
  </si>
  <si>
    <t>poplatek z ubytovací kapacity</t>
  </si>
  <si>
    <t>poplatek za povolení k vjezdu do vybraných míst</t>
  </si>
  <si>
    <t>poplatek za provozovaný výherní hrací přístroj</t>
  </si>
  <si>
    <t>místní poplatek za provozovaný výherní hrací automat</t>
  </si>
  <si>
    <t>zrušené místní poplatky</t>
  </si>
  <si>
    <t>odvod výtěžku z provozování loterií</t>
  </si>
  <si>
    <t>odvod části výtěžku z výherních hracích přístrojů</t>
  </si>
  <si>
    <t xml:space="preserve">odvod části výtěžku z VHP - org. 1000   - ve výdajích určeno na veřejně prospěšné účely                                                                                (firma ENDL + K a. s. 1 mil. Kč; firma Vallota, s. r. o. 653.033,-- Kč) </t>
  </si>
  <si>
    <t>příjmy za zkoušky z odborné způsobilosti od</t>
  </si>
  <si>
    <t>žadatelů o řidičské oprávnění</t>
  </si>
  <si>
    <t>nově vzniklá položka v roce 2007</t>
  </si>
  <si>
    <t>správní poplatky - VHP</t>
  </si>
  <si>
    <t>org. 90: ve výdajích ekonom. odboru se promítne 50 % odvod do státního rozpočtu, tj. 11 mil. Kč</t>
  </si>
  <si>
    <t>správní poplatky</t>
  </si>
  <si>
    <t>poplatky celkem</t>
  </si>
  <si>
    <t>Celkem tř. 1 - DAŇOVÉ PŘÍJMY</t>
  </si>
  <si>
    <t>příjmy z poskytování služeb a výrobků</t>
  </si>
  <si>
    <t xml:space="preserve">příjmy z jeslí                                                                                             </t>
  </si>
  <si>
    <t>Azylový dům</t>
  </si>
  <si>
    <t xml:space="preserve">Domov pro ženy a matky s dětmi                                                            </t>
  </si>
  <si>
    <t>tržba za kopírování na veřejné kopírce na Hynaisově ulici</t>
  </si>
  <si>
    <t>odbor koncepce a rozvoje za CD cenových map a prodej projektové dokumentace</t>
  </si>
  <si>
    <t>platby občanů za používání internetu (odbor soc. služeb a zdravotnictví)</t>
  </si>
  <si>
    <t>poplatky za školení - projekt "Přírodě Olomouckého kraje" - odbor vn. vztahů a informací</t>
  </si>
  <si>
    <t>příjmy z prodeje zboží</t>
  </si>
  <si>
    <t>odb. soc. služeb a zdravotnictví - příjmy z prodeje tiskopisů receptů</t>
  </si>
  <si>
    <t>ostatní příjmy z vlastní činnosti</t>
  </si>
  <si>
    <t>za poskytování informací dle zákona č. 106/1999 Sb.</t>
  </si>
  <si>
    <t>odvody příspěvkových organizací</t>
  </si>
  <si>
    <t>odvod ZŠ Dr. M. Horákové a MŠ Rožňavská v rámci finančního vypořádání hospodaření roku 2005</t>
  </si>
  <si>
    <t>2.332.138,91 Kč odvod Moravského divadla v rámci finančního vypořádání hospodaření roku 2005; 3.881.083,-- Kč odvod z investičního fondu na krytí ztráty</t>
  </si>
  <si>
    <t>příjmy z úroků</t>
  </si>
  <si>
    <t>úroky z povodňového peněžního fondu (z let 1997 - 06/2006)</t>
  </si>
  <si>
    <t>příjmy z podílů na zisku a dividend</t>
  </si>
  <si>
    <t>dividendy firmy OLTERM &amp; TD Olomouc, a. s. (zapojují se dle skutečnosti)</t>
  </si>
  <si>
    <t>dividendy firmy Dalkia</t>
  </si>
  <si>
    <t>přijaté sankční platby</t>
  </si>
  <si>
    <t>ostatní pokuty</t>
  </si>
  <si>
    <t>org. 03 - odbor koncepce a rozvoje - pokuty blokové ve správním řízení</t>
  </si>
  <si>
    <t>org. 30 - živnost. odbor ve správním řízení</t>
  </si>
  <si>
    <t>org. 35 - pokuty odbor soc. služeb a zdravotnictví</t>
  </si>
  <si>
    <t>org. 303 - živnost. odbor - blokové pokuty</t>
  </si>
  <si>
    <t>bez org. - zasílané z Finačního úřadu a další</t>
  </si>
  <si>
    <t>org. 60 - dopravní přestupky ve správním řízení</t>
  </si>
  <si>
    <t>org. 20 - přestupkové odd. doprava - ve správním řízení</t>
  </si>
  <si>
    <t>org. 70 - přestupkové odd. MmOl - ve správním řízení</t>
  </si>
  <si>
    <t>org. 71 - přestupkové odd. MmOl - pořádkové ve správním řízení</t>
  </si>
  <si>
    <t>org. 11 - majetkoprávní odbor</t>
  </si>
  <si>
    <t>org. 10 - ekonomický odbor - ve správním řízení</t>
  </si>
  <si>
    <t>org. 42 - odbor ochrany (úsek obrany)</t>
  </si>
  <si>
    <t xml:space="preserve">org. 50 - stavební odbor - ve správním řízení </t>
  </si>
  <si>
    <t xml:space="preserve">org. 8 - odbor agendy řidičů a motor. vozidel   </t>
  </si>
  <si>
    <t>Městská policie</t>
  </si>
  <si>
    <t xml:space="preserve">org. 80 </t>
  </si>
  <si>
    <t>org. 999 - "botičky" dobíhající z minul. let</t>
  </si>
  <si>
    <t>životní prostředí</t>
  </si>
  <si>
    <t>org. 40 - ve správním řízení</t>
  </si>
  <si>
    <t>org. 41 - pořádkové</t>
  </si>
  <si>
    <t>org. 401 - dopravní přestupky</t>
  </si>
  <si>
    <t>ostatní přijaté vratky transferů</t>
  </si>
  <si>
    <t>vratky sociálních dávek</t>
  </si>
  <si>
    <t xml:space="preserve">od různých subjektů - prostředky poskytnuté v minulých rozpočtových obdobích </t>
  </si>
  <si>
    <t>projekt EUROPE DIRECT (vratka na zvláštní účet - z roku 2005)</t>
  </si>
  <si>
    <t>přijaté neinvestiční dary</t>
  </si>
  <si>
    <t>přijaté pojistné náhrady</t>
  </si>
  <si>
    <t>pojišťovna Kooperativa, a. s. na řešení škod, vzniklých povodní (3.133.686,-- Kč pro SLMO a 1,8 mil. Kč                                                      pro TSMO, a. s.)</t>
  </si>
  <si>
    <t>přijaté nekapitálové příspěvky a náhrady</t>
  </si>
  <si>
    <t>vymožené výživné</t>
  </si>
  <si>
    <t>platby Vojenské policie ČR za dopravu pracovníků MHD</t>
  </si>
  <si>
    <t>tržby IDOS od obcí a obchodních center dle smluv</t>
  </si>
  <si>
    <t>např. vratky přeplatků záloh z minulých let za energie apod.</t>
  </si>
  <si>
    <t xml:space="preserve">výnosy soudních řízení </t>
  </si>
  <si>
    <t>příjmy od firmy EKO-KOM (odpadové hospodářství) - dle skutečnosti</t>
  </si>
  <si>
    <t>náhrady za zničené vodoměry (SMV, a. s.)</t>
  </si>
  <si>
    <t>z toho 403.291,68 Kč Úřad vlády ČR na projekt EUROPE DIRECT (zvláštní účet)</t>
  </si>
  <si>
    <t>firma CK Pressburg s. r. o. na projekt "Webové stránky Business to Business"</t>
  </si>
  <si>
    <t>neidentifikované příjmy</t>
  </si>
  <si>
    <t>mylné platby - nerozpočtují se</t>
  </si>
  <si>
    <t>ostatní nedaňové příjmy j. n.</t>
  </si>
  <si>
    <t xml:space="preserve">nahodilé příjmy z minulých let - neopakující se platby (vratky sankcí, soc. pohřby apod.) </t>
  </si>
  <si>
    <t>Krajský úřad - mzdové náklady euromanažera (v průběhu kalendářního roku refundace mezd)</t>
  </si>
  <si>
    <t xml:space="preserve">úhrady od uchazečů za zadávací dokumentace pro výběrové řízení </t>
  </si>
  <si>
    <t>městský ples - vstupné</t>
  </si>
  <si>
    <t>příjmy z úhrad dobývacího prostoru</t>
  </si>
  <si>
    <t>splátky půjčených prostředků od obyvatelstva</t>
  </si>
  <si>
    <t>splátka paní Kapustové</t>
  </si>
  <si>
    <t>od zaměstnatnců magistrátu do sociálního fondu</t>
  </si>
  <si>
    <t>od obyvatelstva - půjčky ze sociálního fondu bývalého Okresního úřadu</t>
  </si>
  <si>
    <t>splátka paní Thurlingové (bývalý zaměstnanec zrušené přísp. org. ZŠ Na Hradě)</t>
  </si>
  <si>
    <t>FRB klasický 26.567 tis. Kč; FRB povodňový 1.740 tis. Kč</t>
  </si>
  <si>
    <t>Celkem tř. 2 - NEDAŇOVÉ PŘÍJMY</t>
  </si>
  <si>
    <t>příjmy z prodeje ostatních nemovitostí a jejich částí</t>
  </si>
  <si>
    <t>před zavedením HČ</t>
  </si>
  <si>
    <t>přijaté příspěvky na pořízení dlouhodobého majetku</t>
  </si>
  <si>
    <t>UP Olomouc na spolufinancování akce "Průmyslová zóna Šlechtitelů a podnikatelský inkubátor" - zvl. účet</t>
  </si>
  <si>
    <t>Celkem tř. 3 - KAPITÁLOVÉ PŘÍJMY</t>
  </si>
  <si>
    <t>neinv. přijaté dotace z všeob. pokl. správy SR</t>
  </si>
  <si>
    <t>neinv. přijaté transfery ze stát. rozpočtu</t>
  </si>
  <si>
    <t>v rámci souhrnného dotačního vztahu</t>
  </si>
  <si>
    <t>neinvestiční příjaté dotace ze státních fondů</t>
  </si>
  <si>
    <t>ostatní neinv. přijaté dotace ze státního rozpočtu</t>
  </si>
  <si>
    <t>neinvestiční dotace od obcí</t>
  </si>
  <si>
    <t>školství, platby obcí za cizí žáky</t>
  </si>
  <si>
    <t>platby od obecních úřadů za výkon státní správy</t>
  </si>
  <si>
    <t>obec Dlouhé Stráně na likvidaci škod po povodni (darovací smlouva), ZJ 028</t>
  </si>
  <si>
    <t>neinvestiční přijaté dotace od krajů</t>
  </si>
  <si>
    <t>převod z vlastní hospodářské činnosti (76 %)</t>
  </si>
  <si>
    <t>převody z ostatních vlastních fondů (depozit)</t>
  </si>
  <si>
    <t>investiční přijaté dotace za státních fondů</t>
  </si>
  <si>
    <t>ostatní investiční příjaté dotace ze státního rozpočtu</t>
  </si>
  <si>
    <t>investiční převody z Národního fondu</t>
  </si>
  <si>
    <t>investiční přijaté dotace od krajů</t>
  </si>
  <si>
    <t>převody z ostatních vlastních fondů</t>
  </si>
  <si>
    <t>SNO, a. s. - limitní náhrady za přidělení bytů - příjem FRB</t>
  </si>
  <si>
    <t>investiční příjaté dotace ze státních fondů</t>
  </si>
  <si>
    <t>ostatní investiční přijaté dotace ze státního rozpočtu</t>
  </si>
  <si>
    <t xml:space="preserve"> </t>
  </si>
  <si>
    <t>Celkem tř. 4 - PŘIJATÉ DOTACE</t>
  </si>
  <si>
    <t>PŘÍJMY CELKEM</t>
  </si>
  <si>
    <r>
      <t>ÚZ 98064</t>
    </r>
    <r>
      <rPr>
        <sz val="8"/>
        <rFont val="Arial Narrow"/>
        <family val="2"/>
      </rPr>
      <t xml:space="preserve"> MF ČR na "Program prevence kriminality v r. 2006"</t>
    </r>
  </si>
  <si>
    <r>
      <t>ÚZ 98071</t>
    </r>
    <r>
      <rPr>
        <sz val="8"/>
        <rFont val="Arial Narrow"/>
        <family val="2"/>
      </rPr>
      <t xml:space="preserve"> na volby do Poslanecké sněmovny Parlamentu ČR</t>
    </r>
  </si>
  <si>
    <r>
      <t>ÚZ 98187</t>
    </r>
    <r>
      <rPr>
        <sz val="8"/>
        <rFont val="Arial Narrow"/>
        <family val="2"/>
      </rPr>
      <t xml:space="preserve"> MF Č na volby do zastupitelstev</t>
    </r>
  </si>
  <si>
    <r>
      <t xml:space="preserve">ÚZ 98116 </t>
    </r>
    <r>
      <rPr>
        <sz val="8"/>
        <rFont val="Arial Narrow"/>
        <family val="2"/>
      </rPr>
      <t>MF ČR 3.530.687,-- Kč na zabezpečení přípravy pro vydávání cestovních dokladů s biometrickými údaji; 977.861,-- Kč na výkon dopravně správní agendy (přijetí zákona č. 411/2005 Sb.)</t>
    </r>
  </si>
  <si>
    <r>
      <t>globální dotace:</t>
    </r>
    <r>
      <rPr>
        <sz val="8"/>
        <rFont val="Arial Narrow"/>
        <family val="2"/>
      </rPr>
      <t xml:space="preserve"> výkon st. správy 84.382.956,- Kč; školství 14.354.821,- Kč; Knihovna města Olomouce 16.725.000,- Kč </t>
    </r>
  </si>
  <si>
    <r>
      <t>ÚZ 90103</t>
    </r>
    <r>
      <rPr>
        <sz val="8"/>
        <rFont val="Arial Narrow"/>
        <family val="2"/>
      </rPr>
      <t xml:space="preserve"> SFŽP ČR na ochranu ovzduší - OŽP - ekologická likvidace ledniček (smluvní podpora 12620282)</t>
    </r>
  </si>
  <si>
    <r>
      <t xml:space="preserve">ÚZ 92467 </t>
    </r>
    <r>
      <rPr>
        <sz val="8"/>
        <rFont val="Arial Narrow"/>
        <family val="2"/>
      </rPr>
      <t>SFRB ČR nenávratné povodňové příspěvky na krytí nákladů spojených s opravami bytů poškozených povodní v roce 2006</t>
    </r>
  </si>
  <si>
    <r>
      <t xml:space="preserve">ÚZ 13101 </t>
    </r>
    <r>
      <rPr>
        <sz val="8"/>
        <rFont val="Arial Narrow"/>
        <family val="2"/>
      </rPr>
      <t>Úřad práce na aktivní politiku zaměstnanosti</t>
    </r>
  </si>
  <si>
    <r>
      <t xml:space="preserve">ÚZ 29001 </t>
    </r>
    <r>
      <rPr>
        <sz val="8"/>
        <rFont val="Arial Narrow"/>
        <family val="2"/>
      </rPr>
      <t>MZe ČR na výsadbu minimálního podílu melioračních a zpevňujících dřevin</t>
    </r>
  </si>
  <si>
    <r>
      <t>ÚZ 29008</t>
    </r>
    <r>
      <rPr>
        <sz val="8"/>
        <rFont val="Arial Narrow"/>
        <family val="2"/>
      </rPr>
      <t xml:space="preserve"> MZe ČR na činnost odborného lesního hospodáře</t>
    </r>
  </si>
  <si>
    <r>
      <t xml:space="preserve">ÚZ 004428 </t>
    </r>
    <r>
      <rPr>
        <sz val="8"/>
        <rFont val="Arial Narrow"/>
        <family val="2"/>
      </rPr>
      <t>MV ČR na "Podpora terénní socíální práce na rok 2006"</t>
    </r>
  </si>
  <si>
    <r>
      <t xml:space="preserve">ÚZ 17464 </t>
    </r>
    <r>
      <rPr>
        <sz val="8"/>
        <rFont val="Arial Narrow"/>
        <family val="2"/>
      </rPr>
      <t>MMR ČR 2.047.595,-- Kč na úklid a odstranění odpadu po povodni (odbor životního prostředí);                                                 567.238,-- Kč na zajištění obnovy normálního chodu obce (odbor ochrany)</t>
    </r>
  </si>
  <si>
    <r>
      <t>ÚZ 17465</t>
    </r>
    <r>
      <rPr>
        <sz val="8"/>
        <rFont val="Arial Narrow"/>
        <family val="2"/>
      </rPr>
      <t xml:space="preserve"> MMR ČR na dočasné náhradní ubytování (OŠK)</t>
    </r>
  </si>
  <si>
    <r>
      <t xml:space="preserve">ÚZ 34352 </t>
    </r>
    <r>
      <rPr>
        <sz val="8"/>
        <rFont val="Arial Narrow"/>
        <family val="2"/>
      </rPr>
      <t>MK ČR 2.640 tis. Kč pro Moravské divadlo; 540 tis. Kč pro Moravskou filharmonii</t>
    </r>
  </si>
  <si>
    <r>
      <t xml:space="preserve">ÚZ 22460 </t>
    </r>
    <r>
      <rPr>
        <sz val="8"/>
        <rFont val="Arial Narrow"/>
        <family val="2"/>
      </rPr>
      <t>MPO ČR na "Registr živnostenského podnikání"</t>
    </r>
  </si>
  <si>
    <r>
      <t xml:space="preserve">ÚZ 15064 </t>
    </r>
    <r>
      <rPr>
        <sz val="8"/>
        <rFont val="Arial Narrow"/>
        <family val="2"/>
      </rPr>
      <t>MŽP ČR pro ZOO Sv. Kopeček na chov ohrožených druhů</t>
    </r>
  </si>
  <si>
    <r>
      <t xml:space="preserve">ÚZ 15434 </t>
    </r>
    <r>
      <rPr>
        <sz val="8"/>
        <rFont val="Arial Narrow"/>
        <family val="2"/>
      </rPr>
      <t>MŽP ČR na projekt "Informační centra environmentální výchovy, vzdělávání a osvěty"</t>
    </r>
  </si>
  <si>
    <r>
      <t xml:space="preserve">ÚZ 00550 </t>
    </r>
    <r>
      <rPr>
        <sz val="8"/>
        <rFont val="Arial Narrow"/>
        <family val="2"/>
      </rPr>
      <t>- pro SLMO na hospodaření v lesích</t>
    </r>
  </si>
  <si>
    <r>
      <t>ÚZ 00009</t>
    </r>
    <r>
      <rPr>
        <sz val="8"/>
        <rFont val="Arial Narrow"/>
        <family val="2"/>
      </rPr>
      <t xml:space="preserve"> na věcné vybavení jednotky SDH</t>
    </r>
  </si>
  <si>
    <r>
      <t xml:space="preserve">ÚZ 00204 - </t>
    </r>
    <r>
      <rPr>
        <sz val="8"/>
        <rFont val="Arial Narrow"/>
        <family val="2"/>
      </rPr>
      <t>pro Knihovnu města Olomouce na plnění regionální funkce knihovny</t>
    </r>
  </si>
  <si>
    <r>
      <t>ÚZ 00501</t>
    </r>
    <r>
      <rPr>
        <sz val="8"/>
        <rFont val="Arial Narrow"/>
        <family val="2"/>
      </rPr>
      <t xml:space="preserve"> na projekt EUROPE DIRECT v roce 2006</t>
    </r>
  </si>
  <si>
    <r>
      <t>ÚZ 00001</t>
    </r>
    <r>
      <rPr>
        <sz val="8"/>
        <rFont val="Arial Narrow"/>
        <family val="2"/>
      </rPr>
      <t xml:space="preserve"> pro Moravskou filharmonii 1,3 mil. Kč; 1,5 mil. Kč pro Moravské divadlo</t>
    </r>
  </si>
  <si>
    <r>
      <t>ÚZ 00200</t>
    </r>
    <r>
      <rPr>
        <sz val="8"/>
        <rFont val="Arial Narrow"/>
        <family val="2"/>
      </rPr>
      <t xml:space="preserve"> - Moravská filharmonie 334 tis. Kč; Moravské divadlo 1.532 tis. Kč</t>
    </r>
  </si>
  <si>
    <r>
      <t>bez ÚZ</t>
    </r>
    <r>
      <rPr>
        <sz val="8"/>
        <rFont val="Arial Narrow"/>
        <family val="2"/>
      </rPr>
      <t xml:space="preserve"> pro JSDH (na uskutečněný zásah a na odbornou přípravu)</t>
    </r>
  </si>
  <si>
    <r>
      <t xml:space="preserve">ÚZ 00327 </t>
    </r>
    <r>
      <rPr>
        <sz val="8"/>
        <rFont val="Arial Narrow"/>
        <family val="2"/>
      </rPr>
      <t>Moravskoslezský kraj pro SLMO na hospodaření v lesích (ZJ 028)</t>
    </r>
  </si>
  <si>
    <r>
      <t>SNO, a. s. 26.220 tis. Kč; MmOl 233.265 tis. Kč; SMV, a. s. 53.989 tis. Kč; SLMO 2.280 tis. Kč</t>
    </r>
    <r>
      <rPr>
        <i/>
        <sz val="8"/>
        <rFont val="Arial Narrow"/>
        <family val="2"/>
      </rPr>
      <t xml:space="preserve"> </t>
    </r>
  </si>
  <si>
    <r>
      <t xml:space="preserve">ÚZ 90102 </t>
    </r>
    <r>
      <rPr>
        <sz val="8"/>
        <rFont val="Arial Narrow"/>
        <family val="2"/>
      </rPr>
      <t>SFŽP ČR na akci "Rekonstrukce a dobudování stokové sítě města - ISPA I" (smluvní podpora č. 00902103)</t>
    </r>
  </si>
  <si>
    <r>
      <t>ÚZ 90106</t>
    </r>
    <r>
      <rPr>
        <sz val="8"/>
        <rFont val="Arial Narrow"/>
        <family val="2"/>
      </rPr>
      <t xml:space="preserve"> SFŽP ČR na akci "Středisko ekologické výchovy Sluňákov" (smluvní podpora č. 22770361)</t>
    </r>
  </si>
  <si>
    <r>
      <t xml:space="preserve">ÚZ 17774 </t>
    </r>
    <r>
      <rPr>
        <sz val="8"/>
        <rFont val="Arial Narrow"/>
        <family val="2"/>
      </rPr>
      <t>MMR ČR na akci "Bělidla - propoj. komunikace v trase severního spoje" (org. 41921;                                            č. projektu CZ2003/005-601.08.06-0003)</t>
    </r>
  </si>
  <si>
    <r>
      <t xml:space="preserve">ÚZ 17774 </t>
    </r>
    <r>
      <rPr>
        <sz val="8"/>
        <rFont val="Arial Narrow"/>
        <family val="2"/>
      </rPr>
      <t>MMR ČR na akci "Rekonstrukce lávky pro pěší - Smetanovy sady" (org. 9361;                                            evidenční číslo ISPOROFIN 2175121032)</t>
    </r>
  </si>
  <si>
    <r>
      <t xml:space="preserve">ÚZ 17774 </t>
    </r>
    <r>
      <rPr>
        <sz val="8"/>
        <rFont val="Arial Narrow"/>
        <family val="2"/>
      </rPr>
      <t>MMR ČR na akci "Rekonstrukce komunik. a inž. sítí v areálu kasáren P. Holého" (org. 41761;                                            evidenční číslo ISOPROFIN 2175122037)</t>
    </r>
  </si>
  <si>
    <r>
      <t xml:space="preserve">ÚZ 34668 </t>
    </r>
    <r>
      <rPr>
        <sz val="8"/>
        <rFont val="Arial Narrow"/>
        <family val="2"/>
      </rPr>
      <t>MK ČR na akci "Fontána Sv. Jana Sarkandra", org. 4488 (číslo ISOPROFIN 2342120107)</t>
    </r>
  </si>
  <si>
    <r>
      <t xml:space="preserve">ÚZ 17778 </t>
    </r>
    <r>
      <rPr>
        <sz val="8"/>
        <rFont val="Arial Narrow"/>
        <family val="2"/>
      </rPr>
      <t>MMR ČR na akci "Rozvoj informačních a komunikačních technologií"</t>
    </r>
  </si>
  <si>
    <r>
      <t xml:space="preserve">ÚZ 14671 </t>
    </r>
    <r>
      <rPr>
        <sz val="8"/>
        <rFont val="Arial Narrow"/>
        <family val="2"/>
      </rPr>
      <t>MV ČR na akci "Olomouc - Chválkovice - dopravní automobil" - limitní účet</t>
    </r>
  </si>
  <si>
    <r>
      <t xml:space="preserve">ÚZ 17722 </t>
    </r>
    <r>
      <rPr>
        <sz val="8"/>
        <rFont val="Arial Narrow"/>
        <family val="2"/>
      </rPr>
      <t>MMR ČR na akci "Regenerace panelového sídliště Úzké Díly - IV. etapa - RC 14" - limitní účet</t>
    </r>
  </si>
  <si>
    <r>
      <t xml:space="preserve">ÚZ 17778 </t>
    </r>
    <r>
      <rPr>
        <sz val="8"/>
        <rFont val="Arial Narrow"/>
        <family val="2"/>
      </rPr>
      <t>MMR ČR na akci "Rozvoj MHD v Olomouci" org. 4326</t>
    </r>
  </si>
  <si>
    <r>
      <t xml:space="preserve">ÚZ 95757 </t>
    </r>
    <r>
      <rPr>
        <sz val="8"/>
        <rFont val="Arial Narrow"/>
        <family val="2"/>
      </rPr>
      <t>na akci "Rekonstrukce a dobudování stokové sítě - ISPA" (č. projektu 2001/CZ/16/P/PE/008)</t>
    </r>
  </si>
  <si>
    <r>
      <t>ÚZ 95739</t>
    </r>
    <r>
      <rPr>
        <sz val="8"/>
        <rFont val="Arial Narrow"/>
        <family val="2"/>
      </rPr>
      <t xml:space="preserve"> na akci "Rekonstrukce lávky pro pěší - Smetanovy sady" (org. 9362;                                                                                   č. projektu CZ2003/005-601.08.07-0063)</t>
    </r>
  </si>
  <si>
    <r>
      <t>ÚZ 95739</t>
    </r>
    <r>
      <rPr>
        <sz val="8"/>
        <rFont val="Arial Narrow"/>
        <family val="2"/>
      </rPr>
      <t xml:space="preserve"> na akci "Rekonstrukce komunikace v areálu kasáren P. Holého" (org. 41762;                                                                                 č. projektu CZ2003/005-601.08.06-0006)</t>
    </r>
  </si>
  <si>
    <r>
      <t>ÚZ 95739</t>
    </r>
    <r>
      <rPr>
        <sz val="8"/>
        <rFont val="Arial Narrow"/>
        <family val="2"/>
      </rPr>
      <t xml:space="preserve"> na akci "Bělidla - propoj. komunikace v trase severního spoje" (org. 41922;                                                                         č. projektu CZ2003/005-601.08.06-0003)</t>
    </r>
  </si>
  <si>
    <r>
      <t>ÚZ 95738</t>
    </r>
    <r>
      <rPr>
        <sz val="8"/>
        <rFont val="Arial Narrow"/>
        <family val="2"/>
      </rPr>
      <t xml:space="preserve"> na akci "Holice - Šlechtitelů - průmyslová zóna", org. 8701</t>
    </r>
  </si>
  <si>
    <r>
      <t>ÚZ 95738</t>
    </r>
    <r>
      <rPr>
        <sz val="8"/>
        <rFont val="Arial Narrow"/>
        <family val="2"/>
      </rPr>
      <t xml:space="preserve"> na akci "Holice - Šlechtitelů - průmyslová zóna", org. 8702</t>
    </r>
  </si>
  <si>
    <r>
      <t>ÚZ 00605</t>
    </r>
    <r>
      <rPr>
        <sz val="8"/>
        <rFont val="Arial Narrow"/>
        <family val="2"/>
      </rPr>
      <t xml:space="preserve"> na cyklostezky</t>
    </r>
  </si>
  <si>
    <r>
      <t xml:space="preserve">ÚZ 00019 </t>
    </r>
    <r>
      <rPr>
        <sz val="8"/>
        <rFont val="Arial Narrow"/>
        <family val="2"/>
      </rPr>
      <t>na zpřístupnění prostor Gymnázia Čajkovského pro imobilního studenta</t>
    </r>
  </si>
  <si>
    <r>
      <t xml:space="preserve">bez ÚZ </t>
    </r>
    <r>
      <rPr>
        <sz val="8"/>
        <rFont val="Arial Narrow"/>
        <family val="2"/>
      </rPr>
      <t>na zpřístupnění prostor Gymnázia Čajkovského pro imobilního studenta</t>
    </r>
  </si>
  <si>
    <t>odbor soc. pomoci 15 tis. Kč; odbor život. prostředí 650 tis. Kč; odbor agendy řidičů a motor. vozidel                                        10 mil. Kč; stavební odbor 1,5 mil. Kč; živnostenský odbor 3.774 tis. Kč; odbor správy 12.061 tis. Kč (matrika, odd. cest. dokladů, obč. průkazů a EO)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</si>
  <si>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</si>
  <si>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265.660,97 Kč partnerské město Luzern na likvidaci škod po povodni v r. 2006 (15 tis. CHF); 10 tis. Kč Poslanecký klub ČSSD na nápravu škod po povodni; 10 tis. Kč firma RE GROUP pro účely soutěže BESIP; 25 tis. Kč Havířovská teplárenská společnost, a. s. na spací pytle pro evakuační středisko</t>
  </si>
  <si>
    <t>převody z depozitu: 1.570.444,10 Kč firma EKO KOM na odpadové hospodářství; 10 tis. Kč na náhradní výsadbu stromů v parku Výstaviště Flóra Olomouc; 21.371.534,10 Kč vratky státních dotací z r. 2005; 666,5 tis. Kč na pořízení změn ÚPnSÚ; 108 tis. Kč projekt MEMO (OVVI); 61.370,-- Kč náhradní výsadba dřevin (OŽP); 30 tis. Kč protipovodňová studie (OKR)</t>
  </si>
  <si>
    <t>Odbor</t>
  </si>
  <si>
    <t>01 - kancelář primátora</t>
  </si>
  <si>
    <t>02 - odbor investic</t>
  </si>
  <si>
    <t>03 - odbor koncepce a rozvoje</t>
  </si>
  <si>
    <t>04 - odbor živnostenský</t>
  </si>
  <si>
    <t>05 - odbor ekonomický</t>
  </si>
  <si>
    <t>06 - odbor vn. auditu a kontroly</t>
  </si>
  <si>
    <t>07 - odbor dopravy</t>
  </si>
  <si>
    <t>08 - odbor agendy řidičů a mot. vozidel</t>
  </si>
  <si>
    <t>10 - stavební odbor</t>
  </si>
  <si>
    <t>11 - odbor vn. vztahů a informací</t>
  </si>
  <si>
    <t>13 - odbor informatiky</t>
  </si>
  <si>
    <t xml:space="preserve">14 - odbor školství              </t>
  </si>
  <si>
    <t>neobsahuje částku na školy s právní subjektivitou</t>
  </si>
  <si>
    <t>15 - odbor sociální pomoci</t>
  </si>
  <si>
    <t>19 - odbor správy</t>
  </si>
  <si>
    <t>20 - Městská policie</t>
  </si>
  <si>
    <t>35 - odbor soc. služeb a zdravotnictví</t>
  </si>
  <si>
    <t>40 - odbor životního prostředí</t>
  </si>
  <si>
    <t>41 - majetkoprávní odbor</t>
  </si>
  <si>
    <t>42 - odbor ochrany</t>
  </si>
  <si>
    <t>43 - odbor prodeje domů</t>
  </si>
  <si>
    <t>Odbory celkem</t>
  </si>
  <si>
    <t>Paragraf</t>
  </si>
  <si>
    <t>Pol.</t>
  </si>
  <si>
    <t>Organizace</t>
  </si>
  <si>
    <t>Služby</t>
  </si>
  <si>
    <t>TSMO, a. s.</t>
  </si>
  <si>
    <t>opravy komunikací</t>
  </si>
  <si>
    <t>org. 1056: z toho zimní posypové služby 12.210 tis.</t>
  </si>
  <si>
    <t>skládka materiálu</t>
  </si>
  <si>
    <t>org. 1056</t>
  </si>
  <si>
    <t>podzemní parkoviště</t>
  </si>
  <si>
    <t>pasport MK</t>
  </si>
  <si>
    <t>rozkopávky MK</t>
  </si>
  <si>
    <t>výběr parkovného</t>
  </si>
  <si>
    <t>org. 10561</t>
  </si>
  <si>
    <t>mandátní smlouva</t>
  </si>
  <si>
    <t>DPMO, a. s.</t>
  </si>
  <si>
    <t>dopravní obslužnost</t>
  </si>
  <si>
    <t>org. 267</t>
  </si>
  <si>
    <t>Connex, a. s.</t>
  </si>
  <si>
    <t>ostatní</t>
  </si>
  <si>
    <t>dotace tisku jízd. řádů</t>
  </si>
  <si>
    <t>smluvní jízdné</t>
  </si>
  <si>
    <t>objížďky, změny jízdních řádů</t>
  </si>
  <si>
    <t>org. 267: objízdné trasy ISPA II</t>
  </si>
  <si>
    <t>veřejné osvětlení a SSZ</t>
  </si>
  <si>
    <t>pasport VO a SSZ</t>
  </si>
  <si>
    <t>Celkem odbor dopravy</t>
  </si>
  <si>
    <t>11 - odb. vn. vztahů a informací</t>
  </si>
  <si>
    <t>udržování a opravy inform. systému                                             v přednádražním prostoru</t>
  </si>
  <si>
    <t>kontrola tech. stavu a údržba veř. hřišť</t>
  </si>
  <si>
    <t>org. 1056 převedeno z odboru školství</t>
  </si>
  <si>
    <t>Celkem odbor vn. vztahů a inf.</t>
  </si>
  <si>
    <t>udržování  mobiliáře v přednádražním prostoru</t>
  </si>
  <si>
    <t>údržba veř. WC, Sokolská ul.-údržba mobiliáře</t>
  </si>
  <si>
    <t xml:space="preserve">org. 1056: údržba veř. WC , Sokolská ul.-údržba mobiliáře </t>
  </si>
  <si>
    <t>Celkem odbor správy</t>
  </si>
  <si>
    <t>Výstaviště FLORA, a. s.</t>
  </si>
  <si>
    <t>Výstaviště Flora Olomouc, a. s.</t>
  </si>
  <si>
    <t>org. 1075</t>
  </si>
  <si>
    <t>svoz TKO od občanů</t>
  </si>
  <si>
    <t>čistota města vč. státních komunikací</t>
  </si>
  <si>
    <t>péče o vzhled obcí a veřejnou zeleň</t>
  </si>
  <si>
    <t>správa a údržba areálu Chválkovice</t>
  </si>
  <si>
    <t>Celkem odbor životního prostředí</t>
  </si>
  <si>
    <t>41 - odbor majetkoprávní</t>
  </si>
  <si>
    <t>správa, provoz a údržba Arionovy kašny</t>
  </si>
  <si>
    <t>údržba a provozování památek</t>
  </si>
  <si>
    <t>org. 1056 - 24 tis. Kč Památník bojovníků za svobodu a demokracii,                               222 tis. Kč Michalské schody</t>
  </si>
  <si>
    <t>provozování fontány a pítek v přednádražním prostoru</t>
  </si>
  <si>
    <t>Celkem odbor majetkoprávní</t>
  </si>
  <si>
    <t>vodní plochy, povodňová mříž zatrubnění Nemilanky, odvodňovací koryto v Povel. ul., vodočty a zař. CO, přečerp. stanice v Chomoutově, dešť. kanalizace</t>
  </si>
  <si>
    <t>Celkem odbor ochrany</t>
  </si>
  <si>
    <t>SNO, a. s.</t>
  </si>
  <si>
    <t>obstarávání správy nemovitostí</t>
  </si>
  <si>
    <t>org. 1670</t>
  </si>
  <si>
    <t>Celkem odbor prodeje domů</t>
  </si>
  <si>
    <t>Celkem objednávky veř. služeb dle odborů</t>
  </si>
  <si>
    <t>TSMO, a. s. celkem</t>
  </si>
  <si>
    <t>Dopravní obslužnost celkem</t>
  </si>
  <si>
    <t>z toho: DPMO, a. s. + ostatní</t>
  </si>
  <si>
    <t xml:space="preserve">           Connex, a. s.</t>
  </si>
  <si>
    <t>FLORA, a. s. celkem</t>
  </si>
  <si>
    <t>Správa nemovitostí Olomouc, a. s.</t>
  </si>
  <si>
    <t>CELKEM obj. veř. služeb dle subjektů</t>
  </si>
  <si>
    <t xml:space="preserve">org.1056: údržba vodních ploch (napouštění, vypouštění, čištění a údržba rybníku Tabulák a kašny u Jalty) 204 tis., údržba povodňových mříží zatrub. Nemilanky 24 tis., údržba odvodňovacího koryta v Povelské ul. 26 tis., údržba vodočtů a zařízení CO 15 tis., údržba přečerp. stanice v Ol.-Chomoutově 91 tis., čištění souvis. dešťové kanalizace, vyústění objektu a revize zpětné klapky 90 tis. </t>
  </si>
  <si>
    <t xml:space="preserve">Položka </t>
  </si>
  <si>
    <t>financování</t>
  </si>
  <si>
    <t>čtvrtá část splátky MMR ČR - o tuto čásku jsou nižší zdroje fondu</t>
  </si>
  <si>
    <t>zapojení zůstatku na účtu fondu (stav k 31. 12. 2006 bude znám až v 1/2007), nyní je uvedena částka, nutná ke krytí čtvrté části splátky půjčky (položka 8124), aktualizace na reálný stav účtu k 31. 12. 2006 se promítne formou rozpočtové změny v roce 2007</t>
  </si>
  <si>
    <t>příjmy</t>
  </si>
  <si>
    <t>zdroje FRB celkem</t>
  </si>
  <si>
    <t>výdaje</t>
  </si>
  <si>
    <t>bydlení a byt. hosp. j. n.</t>
  </si>
  <si>
    <t>tato částka se zvýší o aktualizovaný zůstatek na účtu fondu k 31. 12. 2006</t>
  </si>
  <si>
    <t>výdaje FRB celkem</t>
  </si>
  <si>
    <t>nevyčerpané prostředky jsou převoditelné do dalších let</t>
  </si>
  <si>
    <r>
      <t>8124-</t>
    </r>
    <r>
      <rPr>
        <sz val="8"/>
        <rFont val="Arial CE"/>
        <family val="2"/>
      </rPr>
      <t>uhr. spl. dlouhodob. přij. půjč. prostř.</t>
    </r>
  </si>
  <si>
    <r>
      <t>8115</t>
    </r>
    <r>
      <rPr>
        <sz val="8"/>
        <rFont val="Arial CE"/>
        <family val="2"/>
      </rPr>
      <t>-změna stavu na bank. účtech</t>
    </r>
  </si>
  <si>
    <r>
      <t>2460-</t>
    </r>
    <r>
      <rPr>
        <sz val="8"/>
        <rFont val="Arial CE"/>
        <family val="2"/>
      </rPr>
      <t>splátky půjček od obyvatelstva</t>
    </r>
  </si>
  <si>
    <r>
      <t>6171</t>
    </r>
    <r>
      <rPr>
        <sz val="8"/>
        <rFont val="Arial CE"/>
        <family val="2"/>
      </rPr>
      <t>-činnost místní správy</t>
    </r>
  </si>
  <si>
    <r>
      <t>5161-</t>
    </r>
    <r>
      <rPr>
        <sz val="8"/>
        <rFont val="Arial CE"/>
        <family val="2"/>
      </rPr>
      <t>služby pošt</t>
    </r>
  </si>
  <si>
    <r>
      <t>3619</t>
    </r>
    <r>
      <rPr>
        <sz val="8"/>
        <rFont val="Arial CE"/>
        <family val="2"/>
      </rPr>
      <t>-programy rozvoje</t>
    </r>
  </si>
  <si>
    <r>
      <t>5163-</t>
    </r>
    <r>
      <rPr>
        <sz val="8"/>
        <rFont val="Arial CE"/>
        <family val="2"/>
      </rPr>
      <t>sl. peněžních ústavů</t>
    </r>
  </si>
  <si>
    <r>
      <t>5660-</t>
    </r>
    <r>
      <rPr>
        <sz val="8"/>
        <rFont val="Arial CE"/>
        <family val="2"/>
      </rPr>
      <t xml:space="preserve">neinv. půjčené prostř. obyvatelstvu </t>
    </r>
  </si>
  <si>
    <t>první část splátky MMR ČR - o tuto čásku jsou nižší zdroje fondu</t>
  </si>
  <si>
    <t>zapojení zůstatku na účtu fondu (stav k 31. 12. 2006 bude znám až v 1/2007), nyní je uvedena částka, nutná ke krytí první části splátky půjčky (položka 8124), aktualizace na reálný stav účtu k 31. 12. 2006 se promítne formou rozpočtové změny v roce 2007</t>
  </si>
  <si>
    <t>tato částka se zvýší o akualizovaný zůstatek na účtu fondu k 31. 12. 2006                             (viz výše položka 8115); určeno výhradně na další splátky půjčky státnímu rozpočtu</t>
  </si>
  <si>
    <t>Celkem účelové fondy</t>
  </si>
  <si>
    <r>
      <t>5169</t>
    </r>
    <r>
      <rPr>
        <sz val="8"/>
        <rFont val="Arial CE"/>
        <family val="2"/>
      </rPr>
      <t>-nákup ostatních služeb</t>
    </r>
  </si>
  <si>
    <r>
      <t>5901</t>
    </r>
    <r>
      <rPr>
        <sz val="8"/>
        <rFont val="Arial CE"/>
        <family val="2"/>
      </rPr>
      <t>-nespecifikované rezervy</t>
    </r>
  </si>
  <si>
    <t>Název organizace</t>
  </si>
  <si>
    <t>§, položky, org.</t>
  </si>
  <si>
    <t>Schválený rozpočet               2007</t>
  </si>
  <si>
    <t>ZOO Olomouc</t>
  </si>
  <si>
    <t>3741-5331-1077</t>
  </si>
  <si>
    <t>Moravské divadlo</t>
  </si>
  <si>
    <t>3311-5331-1150</t>
  </si>
  <si>
    <t>Divadlo hudby</t>
  </si>
  <si>
    <t>3311-5331-1160</t>
  </si>
  <si>
    <t>Moravská filharmonie</t>
  </si>
  <si>
    <t>3312-5331-1170</t>
  </si>
  <si>
    <t>Knihovna města Olomouce</t>
  </si>
  <si>
    <t>3314-5331-1180</t>
  </si>
  <si>
    <t>vazba na globální dotaci</t>
  </si>
  <si>
    <t>Hřbitovy města Olomouce</t>
  </si>
  <si>
    <t>3632-5331-1650</t>
  </si>
  <si>
    <t>Správa lesů města Olomouce</t>
  </si>
  <si>
    <t>1031-5331-1780</t>
  </si>
  <si>
    <t>SLMO hradí nájemné pro rok 2007 ve výši 3 mil. Kč + DPH</t>
  </si>
  <si>
    <t>CELKEM přísp. organizace</t>
  </si>
  <si>
    <t>Org.</t>
  </si>
  <si>
    <t>Školské právní subjekty</t>
  </si>
  <si>
    <t>Schválený rozpočet                     2007</t>
  </si>
  <si>
    <t>MŠ Jílová</t>
  </si>
  <si>
    <t>MŠ Škrétova</t>
  </si>
  <si>
    <t>MŠ Helsinská</t>
  </si>
  <si>
    <t>MŠ Kpt. Nálepky</t>
  </si>
  <si>
    <t>MŠ Žižkovo nám.</t>
  </si>
  <si>
    <t>MŠ I. Herrmanna</t>
  </si>
  <si>
    <t>MŠ Čajkovského</t>
  </si>
  <si>
    <t>MŠ Wolkerova</t>
  </si>
  <si>
    <t>MŠ Dělnická</t>
  </si>
  <si>
    <t>MŠ Michalské stromořadí</t>
  </si>
  <si>
    <t>MŠ Mozartova 6</t>
  </si>
  <si>
    <t>MŠ Zeyerova</t>
  </si>
  <si>
    <t>MŠ Rooseveltova</t>
  </si>
  <si>
    <t>Celkem</t>
  </si>
  <si>
    <t>1)</t>
  </si>
  <si>
    <t>ZŠ Heyrovského</t>
  </si>
  <si>
    <t>ZŠ Zeyerova</t>
  </si>
  <si>
    <t>ZŠ Fr. Stupky</t>
  </si>
  <si>
    <t>ZŠ tř. Řezníčkova</t>
  </si>
  <si>
    <t xml:space="preserve">ZŠ Spojenců </t>
  </si>
  <si>
    <t>ZŠ Demlova</t>
  </si>
  <si>
    <t>ZŠ Holice</t>
  </si>
  <si>
    <t>ZŠ Mozartova</t>
  </si>
  <si>
    <t>ZŠ Dr. Nedvěda</t>
  </si>
  <si>
    <t>ZŠ Tererovo nám.</t>
  </si>
  <si>
    <t>ZŠ Rožňavská</t>
  </si>
  <si>
    <t>ZŠ Holečkova</t>
  </si>
  <si>
    <t>ZŠ 8. května</t>
  </si>
  <si>
    <t>ZŠ Hálkova</t>
  </si>
  <si>
    <t>ZŠ Svatoplukova</t>
  </si>
  <si>
    <t>ZŠ Sv. Kopeček</t>
  </si>
  <si>
    <t>ZŠ Droždín</t>
  </si>
  <si>
    <t>ZŠ Nemilany</t>
  </si>
  <si>
    <t>ZŠ Gorkého</t>
  </si>
  <si>
    <t>ZŠ Čajkovského</t>
  </si>
  <si>
    <t>2)</t>
  </si>
  <si>
    <t>Celkem práv. subjekty</t>
  </si>
  <si>
    <t xml:space="preserve">   Poznámka:</t>
  </si>
  <si>
    <t>Tyto výdaje jsou v rámci odboru sledovány odděleně - nejsou promítnuty v provozních výdajích odboru školství.</t>
  </si>
  <si>
    <r>
      <t xml:space="preserve">1) </t>
    </r>
    <r>
      <rPr>
        <sz val="10"/>
        <rFont val="Arial Narrow"/>
        <family val="2"/>
      </rPr>
      <t>MŠ: návrh neobsahuje částku na krytí odpisů</t>
    </r>
  </si>
  <si>
    <r>
      <t xml:space="preserve">2) </t>
    </r>
    <r>
      <rPr>
        <sz val="10"/>
        <rFont val="Arial Narrow"/>
        <family val="2"/>
      </rPr>
      <t>ZŠ: návrh neobsahuje částku na krytí odpisů</t>
    </r>
  </si>
  <si>
    <t>Položka</t>
  </si>
  <si>
    <t>Účel</t>
  </si>
  <si>
    <t>Schválený rozpočet 2007                    v tis. Kč</t>
  </si>
  <si>
    <t>03-odbor koncepce a rozvoje</t>
  </si>
  <si>
    <t>členské přísp. v odbor. asociacích a spol. pro prac. vysílané zaměst.</t>
  </si>
  <si>
    <t>Regionální fond pro přípravu projektů</t>
  </si>
  <si>
    <t xml:space="preserve">Sdružení obcí střední Moravy (4,- Kč na obyv.) </t>
  </si>
  <si>
    <t>přísp. města na obnovu památek v rámci st. dot.                         z Programu regenerace MPR a MPZ</t>
  </si>
  <si>
    <t>05-odbor ekonomický</t>
  </si>
  <si>
    <t xml:space="preserve">Svaz měst a obcí - čl. příspěvky </t>
  </si>
  <si>
    <t>Sdružení historických sídel - čl. příspěvek</t>
  </si>
  <si>
    <t>České dědictví UNESCO - čl. příspěvek</t>
  </si>
  <si>
    <t>Olterm TD &amp; a. s. - správa a provoz Plaveckého stadionu</t>
  </si>
  <si>
    <t>dle smlouvy s OLTERM &amp; TD Olomouc, a. s. (5.100 tis. hlavní smlouva a 2.900 tis. plavání batolat)</t>
  </si>
  <si>
    <t>čl. příspěvek ve Sdružení obcí vodovod Pomoraví</t>
  </si>
  <si>
    <t>07-odbor dopravy</t>
  </si>
  <si>
    <t>čl. příspěvek Sdružení správců komunikací</t>
  </si>
  <si>
    <t>11-odbor vn. vztahů a inf.</t>
  </si>
  <si>
    <t>Asociace turistických a inf. center - čl. příspěvek</t>
  </si>
  <si>
    <t>Olomoucká kina, s. r. o. - dokrytí ztrát na provoz</t>
  </si>
  <si>
    <t>Olomoucké kulturní léto</t>
  </si>
  <si>
    <t>Podzimní festival duchovní hudby</t>
  </si>
  <si>
    <t>maršál Radecký</t>
  </si>
  <si>
    <t>Libri - Olomouc - město knihy</t>
  </si>
  <si>
    <t>Kašpárkova říše</t>
  </si>
  <si>
    <t>oživení centra</t>
  </si>
  <si>
    <t>oživení Sv. Kopečku</t>
  </si>
  <si>
    <t>kulturní příspěvky</t>
  </si>
  <si>
    <t>publikační činnost</t>
  </si>
  <si>
    <t>Svátky písní</t>
  </si>
  <si>
    <t>Konfederace politických vězňů</t>
  </si>
  <si>
    <t>Žerotín</t>
  </si>
  <si>
    <t>festival Jeden svět</t>
  </si>
  <si>
    <t>Klub českých turistů - údržba turist. tras</t>
  </si>
  <si>
    <t xml:space="preserve">Divadelní FLORA </t>
  </si>
  <si>
    <t>Dějiny města</t>
  </si>
  <si>
    <t>dle smlouvy do r. 2007</t>
  </si>
  <si>
    <t>Academia film Olomouc</t>
  </si>
  <si>
    <t>HC Olomouc - provoz Zimního stadionu</t>
  </si>
  <si>
    <t>Olterm a.s. - opravy PSO</t>
  </si>
  <si>
    <t>podpora významných sportovních akcí</t>
  </si>
  <si>
    <t>příspěvky v oblasti sportu</t>
  </si>
  <si>
    <t>RS ČSTV - vyhlašování sportovců</t>
  </si>
  <si>
    <t>Sokolská župa - běh T. Foxe</t>
  </si>
  <si>
    <t>nespecifikované akce dle rozhodnutí RmO</t>
  </si>
  <si>
    <t>volejbal žen SK UP</t>
  </si>
  <si>
    <t>házená žen - Zora</t>
  </si>
  <si>
    <t>HC Olomouc</t>
  </si>
  <si>
    <t>Atletický klub Ol.</t>
  </si>
  <si>
    <t xml:space="preserve">na částečnou úhradu mezd správce veřejnosti </t>
  </si>
  <si>
    <t>přístupného hřiště TJ Sokol Slavonín</t>
  </si>
  <si>
    <t>Divadlo Tramtárie</t>
  </si>
  <si>
    <t>Dětské dopravní hřiště</t>
  </si>
  <si>
    <t>příspěvky do 5.000,-Kč</t>
  </si>
  <si>
    <t>vydávání bullet. INFO OC</t>
  </si>
  <si>
    <t>granty pro mládež</t>
  </si>
  <si>
    <t>Moravská vysoká škola</t>
  </si>
  <si>
    <t>příspěvky v oblasti zdravotnictví                                               (dle návrhu zdravotní komise)</t>
  </si>
  <si>
    <t>příspěvky nest. subjektům v soc. oblasti                                 (dle návrhu soc. komise)</t>
  </si>
  <si>
    <t>Sdružení azyl. domů - roční poplatek</t>
  </si>
  <si>
    <t>čl. příspěvek Sdružení azyl. domů</t>
  </si>
  <si>
    <t>Program prevence kriminality</t>
  </si>
  <si>
    <t>příspěvek k rozdělení dle požadavku komise pro prev. kriminality a bezpečnost</t>
  </si>
  <si>
    <t>5222, 5229</t>
  </si>
  <si>
    <t>veř. finanční podpora v oblasti tvorby a ochrany živ. prostředí</t>
  </si>
  <si>
    <t>Liga na ochranu zvířat</t>
  </si>
  <si>
    <t>Sluňákov, o. p. s. - veř. fin. podpora</t>
  </si>
  <si>
    <t xml:space="preserve">přísp. v souvislosti s živel. pohromami </t>
  </si>
  <si>
    <t>Celkem provozní příspěvky a dotace</t>
  </si>
  <si>
    <t>Tyto provozní transfery jsou součástí schváleného rozpočtu jednotlivých odborů.</t>
  </si>
  <si>
    <t>org.</t>
  </si>
  <si>
    <t>§</t>
  </si>
  <si>
    <t>pol.</t>
  </si>
  <si>
    <t>Název stavby</t>
  </si>
  <si>
    <t xml:space="preserve">Schválený rozpočet 2007 </t>
  </si>
  <si>
    <t>A - stavební investice</t>
  </si>
  <si>
    <t>Bezbariérové úpravy komunikací - křižovatka E9 - E19 -                                      ul. Hodolanská, Divišova</t>
  </si>
  <si>
    <t>realizuje odbor investic</t>
  </si>
  <si>
    <t>Černovír - demolice</t>
  </si>
  <si>
    <t>Denisova, Pekařská - monitoring objektů</t>
  </si>
  <si>
    <t xml:space="preserve">Denisova, Pekařská - rekonstrukce komunikace a tramvajové trati </t>
  </si>
  <si>
    <t>Grygov - skládka TDO</t>
  </si>
  <si>
    <t>Holice, Šlechtitelů - průmyslová zóna - vedlejší technický koridor</t>
  </si>
  <si>
    <t>Chomoutov  -  hasičská zbrojnice</t>
  </si>
  <si>
    <t>Chválkovice - Samotišky - cyklostezka</t>
  </si>
  <si>
    <t>Kasárna Neředín - I.etapa</t>
  </si>
  <si>
    <t>Legionářská - přeložka sběrače B</t>
  </si>
  <si>
    <t>Moravské divadlo Olomouc - část C</t>
  </si>
  <si>
    <t>Mlýnský potok - cyklostezka (1.et.)</t>
  </si>
  <si>
    <t>Most u Kojeneckého ústavu</t>
  </si>
  <si>
    <t xml:space="preserve">Most u plynárny </t>
  </si>
  <si>
    <t>MŠ Jílová 41 - opatření energetického auditu</t>
  </si>
  <si>
    <t>Nedvězí vodovod</t>
  </si>
  <si>
    <t>Olomouc - rekonstrukce a dobudování stokové sítě - II.část</t>
  </si>
  <si>
    <t>realizuje odbor investic - v tom 19 038 tis. Kč                   z odvodů SMV, a. s.</t>
  </si>
  <si>
    <t>Plavecký bazén - vodní hospodářství</t>
  </si>
  <si>
    <t>Požárníků - kanalizace</t>
  </si>
  <si>
    <t>Radíkov - kanalizace</t>
  </si>
  <si>
    <t>Rozvoj MHD - II.etapa</t>
  </si>
  <si>
    <t xml:space="preserve">ZŠ Nemilany - opatření energetického auditu </t>
  </si>
  <si>
    <t>Mezisoučet</t>
  </si>
  <si>
    <t>B - projektové dokumentace</t>
  </si>
  <si>
    <t>Aktualizace cenové mapy</t>
  </si>
  <si>
    <t>realizuje odbor koncepce a rozvoje</t>
  </si>
  <si>
    <t xml:space="preserve">Bystrovanská - rekonstrukce komunikace a inženýrských sítí </t>
  </si>
  <si>
    <t xml:space="preserve">zpracování DSP, DZS </t>
  </si>
  <si>
    <t>Centrum sportu a zdraví - II.etapa  komunikace</t>
  </si>
  <si>
    <t xml:space="preserve">zpracování DUR, DSP, DZS </t>
  </si>
  <si>
    <t>Černovír - hasičská zbrojnice</t>
  </si>
  <si>
    <t>Dolní náměstí</t>
  </si>
  <si>
    <t xml:space="preserve">zpracování DUR </t>
  </si>
  <si>
    <t>Dolní Novosadská - dešťová kanalizace</t>
  </si>
  <si>
    <t xml:space="preserve"> aktualizace DUR dešťové kanalizace</t>
  </si>
  <si>
    <t xml:space="preserve">Ekologické parkování </t>
  </si>
  <si>
    <t>Hřbitov Neředín - kanalizace</t>
  </si>
  <si>
    <t>vyhodnocení hydrogeologie podloží hřbitova                                    v rámci PD</t>
  </si>
  <si>
    <t>Jeremenkova ul. - přednádražní prostor IV. a V. etapa</t>
  </si>
  <si>
    <t xml:space="preserve">zpracování DSP </t>
  </si>
  <si>
    <t xml:space="preserve">Keplerova, Stará Přerovská - rekonstrukce propustku </t>
  </si>
  <si>
    <t xml:space="preserve">úhrada PD </t>
  </si>
  <si>
    <t>Křivá ul. - náměstíčko</t>
  </si>
  <si>
    <t xml:space="preserve">doplatek za zpracování DPS                  </t>
  </si>
  <si>
    <t>Model dopravy města Olomouce</t>
  </si>
  <si>
    <t>realizuje odbor koncepce a rozvoje - aktualizace                dle smlouvy</t>
  </si>
  <si>
    <t>Mošnerova ul. - Okružní ul. - propojení komunikace</t>
  </si>
  <si>
    <t>MŠ Jílová - rekonstrukce ŠJ</t>
  </si>
  <si>
    <t xml:space="preserve">doplatek za zpracování DZS               </t>
  </si>
  <si>
    <t xml:space="preserve">Multifunkční hala </t>
  </si>
  <si>
    <t>Opatření dle generelu dopravy</t>
  </si>
  <si>
    <t>Parkovací objekt v centru</t>
  </si>
  <si>
    <t xml:space="preserve">Pořízení nového územního plánu </t>
  </si>
  <si>
    <t>Pořízení změn ÚPnSÚ</t>
  </si>
  <si>
    <t>Projektová příprava</t>
  </si>
  <si>
    <t>realizace odbor koncepce a rozvoje - příprava projektů pro období 2007 - 2013</t>
  </si>
  <si>
    <t>Přáslavická  svodnice - přeložka</t>
  </si>
  <si>
    <t xml:space="preserve"> zpracování DUR</t>
  </si>
  <si>
    <t>Studie odvádění povrchových vod v lokalitě ulice Křelovská</t>
  </si>
  <si>
    <t>Studie silniční sítě</t>
  </si>
  <si>
    <t>U Potoka - rekonstrukce komunikace</t>
  </si>
  <si>
    <t xml:space="preserve">zpracování DPS                      </t>
  </si>
  <si>
    <t>ul. Na Zákopě - rekonstrukce komunikace a inženýrských sítí</t>
  </si>
  <si>
    <t xml:space="preserve">dopracování PD                   </t>
  </si>
  <si>
    <t>Územně analytické podklady</t>
  </si>
  <si>
    <t>Územně plánovací podklady</t>
  </si>
  <si>
    <t>Zengrova - rekonstrukce komunikace a inženýrských sítí</t>
  </si>
  <si>
    <t>ZŠ Hálkova 4 - půdní vestavba</t>
  </si>
  <si>
    <t>C - nestavební investice</t>
  </si>
  <si>
    <t>Aquapark - chodník I. P. Pavlova</t>
  </si>
  <si>
    <t>realizuje odbor investic - vynětí ze ZPF</t>
  </si>
  <si>
    <t>Jednotka sboru dobrovolných hasičů - požární automobil</t>
  </si>
  <si>
    <t>realizuje odbor ochrany</t>
  </si>
  <si>
    <t>Kanalizační sběrač AII</t>
  </si>
  <si>
    <t>realizuje odbor investic - splátka za odkup</t>
  </si>
  <si>
    <t>SEV Sluňákov - interiér</t>
  </si>
  <si>
    <t>D - příspěvky a platby města jiným subjektům</t>
  </si>
  <si>
    <t>Aquapark</t>
  </si>
  <si>
    <t>realizuje majetkoprávní odbor</t>
  </si>
  <si>
    <t xml:space="preserve">Bezbariérové úpravy </t>
  </si>
  <si>
    <t>realizuje odbor sociálních služeb a zdravotnictví</t>
  </si>
  <si>
    <t>DPMO, a. s. - Denisova - Pekařská - rekonstrukce komunikace</t>
  </si>
  <si>
    <t>Kapitálový vstup SmOl do SK Sigma Olomouc, a.s</t>
  </si>
  <si>
    <t>realizuje odbor vnějších vztahů a informací</t>
  </si>
  <si>
    <t>Moravská filharmonie Olomouc - pořízení hudebních nástrojů</t>
  </si>
  <si>
    <t>realizuje ekonomický odbor</t>
  </si>
  <si>
    <t xml:space="preserve">Plavecký stadion - GO venkovního areálu </t>
  </si>
  <si>
    <t>Trafostanice  a vodárny panelárny Chválkovice</t>
  </si>
  <si>
    <t>realizuje odbor dopravy</t>
  </si>
  <si>
    <t>ul.Wolkerova, Havlíčkova - cihelné zídky</t>
  </si>
  <si>
    <t xml:space="preserve"> realizuje odbor životního prostředí</t>
  </si>
  <si>
    <t>Vodovod Pomoraví - členský investiční podíl svazku obcí</t>
  </si>
  <si>
    <t>realizuje odbor investic - ZP 026 - ZBÚ</t>
  </si>
  <si>
    <t>E - investiční akce z nájemného SNO, a. s.</t>
  </si>
  <si>
    <t>investiční akce hrazené z vybraného nájemného SNO, a. s. -                             dle rozhodnutí RMO na základě návrhu SNO, a. s.</t>
  </si>
  <si>
    <t>F - investiční akce z nájemného SMV, a. s.</t>
  </si>
  <si>
    <t xml:space="preserve"> tř. Svobody  - rekonstrukce vodovodního řadu</t>
  </si>
  <si>
    <t xml:space="preserve">Bratří Wolfů - rekonstrukce kanalizace  </t>
  </si>
  <si>
    <t xml:space="preserve">ČOV Olomouc </t>
  </si>
  <si>
    <t xml:space="preserve">plánovaných 19 038 tis. Kč zahrnuto v tabulce A - viz řádek č. 18 poznámka </t>
  </si>
  <si>
    <t>Projektová dokumentace</t>
  </si>
  <si>
    <t xml:space="preserve">Realizace měřitelných okrsků </t>
  </si>
  <si>
    <t>Rekonstrukce podchodů a šachet na vodovodní síti</t>
  </si>
  <si>
    <t xml:space="preserve">Rekonstrukce šachty a uzávěru </t>
  </si>
  <si>
    <t xml:space="preserve">Rekonstrukce uzávěrů na hlavních vodovodních řadech </t>
  </si>
  <si>
    <t xml:space="preserve">Rekonstrukce veřejných částí kanalizačních přípojek </t>
  </si>
  <si>
    <t>ul. Legionářská  - rekonstrukce vodovodního řadu</t>
  </si>
  <si>
    <t xml:space="preserve">ul. Tylova - rekonstrukce vodovodního řadu </t>
  </si>
  <si>
    <t xml:space="preserve">ul. U Botanické zahrady  - rekonstrukce vodovodního řadu </t>
  </si>
  <si>
    <t>ul. Vančurova - rekonstrukce vodovodního řadu</t>
  </si>
  <si>
    <t xml:space="preserve">ul. Zamenhofova - rekonstrukce kanalizace </t>
  </si>
  <si>
    <t>Zaměřování stokové sítě pro GIS</t>
  </si>
  <si>
    <t>REKAPITULACE</t>
  </si>
  <si>
    <t>Investice MmOl</t>
  </si>
  <si>
    <t>celkem - část A, B, C, D</t>
  </si>
  <si>
    <t>Investice SNO, a. s. z nájemného</t>
  </si>
  <si>
    <t>celkem - část E</t>
  </si>
  <si>
    <t>Investice SMV, a. s. z nájemného</t>
  </si>
  <si>
    <t>celkem - část F</t>
  </si>
  <si>
    <t>Schválené investiční akce celkem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</si>
</sst>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_-* #,##0\ _K_č_-;\-* #,##0\ _K_č_-;_-* &quot;-&quot;??\ _K_č_-;_-@_-"/>
    <numFmt numFmtId="167" formatCode="d/m/yy"/>
    <numFmt numFmtId="168" formatCode="#,##0\ _K_č"/>
    <numFmt numFmtId="169" formatCode="#\ ###\ ###\ ###"/>
    <numFmt numFmtId="170" formatCode="d/m\."/>
    <numFmt numFmtId="171" formatCode="#,##0_ ;[Red]\-#,##0\ "/>
    <numFmt numFmtId="172" formatCode="#,##0.000"/>
    <numFmt numFmtId="173" formatCode="#,##0\ &quot;Kč&quot;"/>
    <numFmt numFmtId="174" formatCode="#,##0_ ;\-#,##0\ "/>
    <numFmt numFmtId="175" formatCode="_-* #,##0.0\ _K_č_-;\-* #,##0.0\ _K_č_-;_-* &quot;-&quot;??\ _K_č_-;_-@_-"/>
    <numFmt numFmtId="176" formatCode="0.0"/>
    <numFmt numFmtId="177" formatCode="#,##0.0000"/>
    <numFmt numFmtId="178" formatCode="#,##0.00000"/>
    <numFmt numFmtId="179" formatCode="&quot;Kč&quot;#,##0_);\(&quot;Kč&quot;#,##0\)"/>
    <numFmt numFmtId="180" formatCode="&quot;Kč&quot;#,##0_);[Red]\(&quot;Kč&quot;#,##0\)"/>
    <numFmt numFmtId="181" formatCode="&quot;Kč&quot;#,##0.00_);\(&quot;Kč&quot;#,##0.00\)"/>
    <numFmt numFmtId="182" formatCode="&quot;Kč&quot;#,##0.00_);[Red]\(&quot;Kč&quot;#,##0.00\)"/>
    <numFmt numFmtId="183" formatCode="_(&quot;Kč&quot;* #,##0_);_(&quot;Kč&quot;* \(#,##0\);_(&quot;Kč&quot;* &quot;-&quot;_);_(@_)"/>
    <numFmt numFmtId="184" formatCode="_(* #,##0_);_(* \(#,##0\);_(* &quot;-&quot;_);_(@_)"/>
    <numFmt numFmtId="185" formatCode="_(&quot;Kč&quot;* #,##0.00_);_(&quot;Kč&quot;* \(#,##0.00\);_(&quot;Kč&quot;* &quot;-&quot;??_);_(@_)"/>
    <numFmt numFmtId="186" formatCode="_(* #,##0.00_);_(* \(#,##0.00\);_(* &quot;-&quot;??_);_(@_)"/>
    <numFmt numFmtId="187" formatCode="0;[Red]0"/>
    <numFmt numFmtId="188" formatCode="#,##0.000000"/>
    <numFmt numFmtId="189" formatCode="#,##0.0000000"/>
    <numFmt numFmtId="190" formatCode="0.0%"/>
    <numFmt numFmtId="191" formatCode="0_ ;[Red]\-0\ "/>
    <numFmt numFmtId="192" formatCode="000\ 00"/>
    <numFmt numFmtId="193" formatCode="#.##0,"/>
    <numFmt numFmtId="194" formatCode="#.##00,"/>
    <numFmt numFmtId="195" formatCode="#.##,"/>
    <numFmt numFmtId="196" formatCode="#.#,"/>
    <numFmt numFmtId="197" formatCode="#,"/>
    <numFmt numFmtId="198" formatCode="#,###,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-* #,##0.000\ _K_č_-;\-* #,##0.000\ _K_č_-;_-* &quot;-&quot;??\ _K_č_-;_-@_-"/>
    <numFmt numFmtId="203" formatCode="#,##0.0_ ;\-#,##0.0\ "/>
    <numFmt numFmtId="204" formatCode="#,##0,\x"/>
    <numFmt numFmtId="205" formatCode="#,##0.00\ _K_č"/>
  </numFmts>
  <fonts count="37">
    <font>
      <sz val="10"/>
      <name val="Arial CE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Narrow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sz val="8"/>
      <color indexed="14"/>
      <name val="Arial CE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color indexed="14"/>
      <name val="Arial Narrow"/>
      <family val="2"/>
    </font>
    <font>
      <b/>
      <sz val="8"/>
      <color indexed="12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8"/>
      <color indexed="10"/>
      <name val="Arial Narrow"/>
      <family val="2"/>
    </font>
    <font>
      <sz val="8"/>
      <color indexed="8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i/>
      <sz val="11"/>
      <name val="Arial CE"/>
      <family val="2"/>
    </font>
    <font>
      <i/>
      <sz val="8"/>
      <name val="Arial CE"/>
      <family val="2"/>
    </font>
    <font>
      <vertAlign val="superscript"/>
      <sz val="10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3" fontId="5" fillId="3" borderId="5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/>
    </xf>
    <xf numFmtId="0" fontId="5" fillId="4" borderId="7" xfId="0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8" fillId="2" borderId="10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5" fillId="5" borderId="11" xfId="0" applyNumberFormat="1" applyFont="1" applyFill="1" applyBorder="1" applyAlignment="1">
      <alignment vertical="center" wrapText="1"/>
    </xf>
    <xf numFmtId="3" fontId="5" fillId="5" borderId="12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vertical="center"/>
    </xf>
    <xf numFmtId="49" fontId="5" fillId="5" borderId="10" xfId="0" applyNumberFormat="1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/>
    </xf>
    <xf numFmtId="3" fontId="13" fillId="5" borderId="2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3" fontId="13" fillId="3" borderId="2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top"/>
    </xf>
    <xf numFmtId="4" fontId="12" fillId="0" borderId="0" xfId="0" applyNumberFormat="1" applyFont="1" applyFill="1" applyAlignment="1">
      <alignment vertical="center"/>
    </xf>
    <xf numFmtId="0" fontId="13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/>
    </xf>
    <xf numFmtId="3" fontId="18" fillId="4" borderId="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15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43" fontId="6" fillId="0" borderId="5" xfId="16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0" fontId="17" fillId="2" borderId="16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4" fontId="13" fillId="2" borderId="2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17" fillId="4" borderId="27" xfId="0" applyFont="1" applyFill="1" applyBorder="1" applyAlignment="1">
      <alignment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vertical="center"/>
    </xf>
    <xf numFmtId="3" fontId="18" fillId="4" borderId="29" xfId="0" applyNumberFormat="1" applyFont="1" applyFill="1" applyBorder="1" applyAlignment="1">
      <alignment vertical="center"/>
    </xf>
    <xf numFmtId="0" fontId="12" fillId="4" borderId="30" xfId="0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vertical="center"/>
    </xf>
    <xf numFmtId="3" fontId="18" fillId="4" borderId="13" xfId="0" applyNumberFormat="1" applyFont="1" applyFill="1" applyBorder="1" applyAlignment="1">
      <alignment vertical="center"/>
    </xf>
    <xf numFmtId="0" fontId="12" fillId="4" borderId="43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3" fontId="6" fillId="0" borderId="44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0" fontId="17" fillId="4" borderId="49" xfId="0" applyFont="1" applyFill="1" applyBorder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vertical="center"/>
    </xf>
    <xf numFmtId="3" fontId="18" fillId="4" borderId="51" xfId="0" applyNumberFormat="1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9" fillId="3" borderId="49" xfId="0" applyFont="1" applyFill="1" applyBorder="1" applyAlignment="1">
      <alignment horizontal="left" vertical="center"/>
    </xf>
    <xf numFmtId="0" fontId="19" fillId="3" borderId="50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vertical="center"/>
    </xf>
    <xf numFmtId="0" fontId="19" fillId="3" borderId="50" xfId="0" applyFont="1" applyFill="1" applyBorder="1" applyAlignment="1">
      <alignment vertical="center" wrapText="1"/>
    </xf>
    <xf numFmtId="3" fontId="17" fillId="3" borderId="51" xfId="0" applyNumberFormat="1" applyFont="1" applyFill="1" applyBorder="1" applyAlignment="1">
      <alignment vertical="center"/>
    </xf>
    <xf numFmtId="0" fontId="20" fillId="3" borderId="52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6" fillId="0" borderId="53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0" fontId="21" fillId="0" borderId="53" xfId="0" applyFont="1" applyFill="1" applyBorder="1" applyAlignment="1">
      <alignment vertical="center" wrapText="1"/>
    </xf>
    <xf numFmtId="3" fontId="17" fillId="2" borderId="16" xfId="0" applyNumberFormat="1" applyFont="1" applyFill="1" applyBorder="1" applyAlignment="1">
      <alignment vertical="center"/>
    </xf>
    <xf numFmtId="0" fontId="12" fillId="2" borderId="32" xfId="0" applyFont="1" applyFill="1" applyBorder="1" applyAlignment="1">
      <alignment vertical="center" wrapText="1"/>
    </xf>
    <xf numFmtId="3" fontId="17" fillId="2" borderId="19" xfId="0" applyNumberFormat="1" applyFont="1" applyFill="1" applyBorder="1" applyAlignment="1">
      <alignment vertical="center"/>
    </xf>
    <xf numFmtId="0" fontId="12" fillId="2" borderId="45" xfId="0" applyFont="1" applyFill="1" applyBorder="1" applyAlignment="1">
      <alignment vertical="center" wrapText="1"/>
    </xf>
    <xf numFmtId="3" fontId="12" fillId="2" borderId="13" xfId="0" applyNumberFormat="1" applyFont="1" applyFill="1" applyBorder="1" applyAlignment="1">
      <alignment vertical="center"/>
    </xf>
    <xf numFmtId="0" fontId="12" fillId="2" borderId="23" xfId="0" applyFont="1" applyFill="1" applyBorder="1" applyAlignment="1">
      <alignment vertical="center" wrapText="1"/>
    </xf>
    <xf numFmtId="3" fontId="17" fillId="2" borderId="13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0" fontId="12" fillId="3" borderId="53" xfId="0" applyFont="1" applyFill="1" applyBorder="1" applyAlignment="1">
      <alignment vertical="center" wrapText="1"/>
    </xf>
    <xf numFmtId="0" fontId="17" fillId="3" borderId="54" xfId="0" applyFont="1" applyFill="1" applyBorder="1" applyAlignment="1">
      <alignment vertical="center" wrapText="1"/>
    </xf>
    <xf numFmtId="3" fontId="17" fillId="3" borderId="55" xfId="0" applyNumberFormat="1" applyFont="1" applyFill="1" applyBorder="1" applyAlignment="1">
      <alignment vertical="center"/>
    </xf>
    <xf numFmtId="0" fontId="22" fillId="3" borderId="56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3" fontId="2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7" fillId="2" borderId="13" xfId="0" applyNumberFormat="1" applyFont="1" applyFill="1" applyBorder="1" applyAlignment="1">
      <alignment horizontal="center" vertical="center" wrapText="1"/>
    </xf>
    <xf numFmtId="14" fontId="24" fillId="2" borderId="42" xfId="0" applyNumberFormat="1" applyFont="1" applyFill="1" applyBorder="1" applyAlignment="1">
      <alignment horizontal="center" vertical="center" wrapText="1"/>
    </xf>
    <xf numFmtId="14" fontId="24" fillId="0" borderId="42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25" fillId="3" borderId="2" xfId="0" applyNumberFormat="1" applyFont="1" applyFill="1" applyBorder="1" applyAlignment="1">
      <alignment horizontal="right"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7" fillId="0" borderId="57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57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top" shrinkToFit="1"/>
    </xf>
    <xf numFmtId="3" fontId="25" fillId="3" borderId="2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vertical="top" shrinkToFit="1"/>
    </xf>
    <xf numFmtId="0" fontId="0" fillId="0" borderId="57" xfId="0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3" fontId="28" fillId="6" borderId="1" xfId="0" applyNumberFormat="1" applyFont="1" applyFill="1" applyBorder="1" applyAlignment="1">
      <alignment vertical="center"/>
    </xf>
    <xf numFmtId="3" fontId="29" fillId="6" borderId="53" xfId="0" applyNumberFormat="1" applyFont="1" applyFill="1" applyBorder="1" applyAlignment="1">
      <alignment vertical="center"/>
    </xf>
    <xf numFmtId="3" fontId="28" fillId="6" borderId="2" xfId="0" applyNumberFormat="1" applyFont="1" applyFill="1" applyBorder="1" applyAlignment="1">
      <alignment horizontal="right" vertical="center"/>
    </xf>
    <xf numFmtId="0" fontId="0" fillId="6" borderId="54" xfId="0" applyFill="1" applyBorder="1" applyAlignment="1">
      <alignment vertical="top" shrinkToFit="1"/>
    </xf>
    <xf numFmtId="3" fontId="12" fillId="2" borderId="55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3" fontId="12" fillId="0" borderId="44" xfId="0" applyNumberFormat="1" applyFont="1" applyFill="1" applyBorder="1" applyAlignment="1">
      <alignment vertical="center"/>
    </xf>
    <xf numFmtId="3" fontId="12" fillId="0" borderId="45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 wrapText="1"/>
    </xf>
    <xf numFmtId="0" fontId="17" fillId="2" borderId="59" xfId="0" applyFont="1" applyFill="1" applyBorder="1" applyAlignment="1">
      <alignment vertical="center"/>
    </xf>
    <xf numFmtId="0" fontId="17" fillId="2" borderId="54" xfId="0" applyFont="1" applyFill="1" applyBorder="1" applyAlignment="1">
      <alignment vertical="center"/>
    </xf>
    <xf numFmtId="3" fontId="17" fillId="2" borderId="55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24" xfId="0" applyNumberFormat="1" applyFont="1" applyFill="1" applyBorder="1" applyAlignment="1">
      <alignment horizontal="center" vertical="center" wrapText="1"/>
    </xf>
    <xf numFmtId="3" fontId="12" fillId="2" borderId="4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3" fontId="12" fillId="0" borderId="42" xfId="0" applyNumberFormat="1" applyFont="1" applyFill="1" applyBorder="1" applyAlignment="1">
      <alignment vertical="center"/>
    </xf>
    <xf numFmtId="0" fontId="17" fillId="3" borderId="24" xfId="0" applyFont="1" applyFill="1" applyBorder="1" applyAlignment="1">
      <alignment vertical="center"/>
    </xf>
    <xf numFmtId="0" fontId="17" fillId="3" borderId="42" xfId="0" applyFont="1" applyFill="1" applyBorder="1" applyAlignment="1">
      <alignment vertical="center"/>
    </xf>
    <xf numFmtId="3" fontId="17" fillId="3" borderId="24" xfId="0" applyNumberFormat="1" applyFont="1" applyFill="1" applyBorder="1" applyAlignment="1">
      <alignment vertical="center"/>
    </xf>
    <xf numFmtId="3" fontId="30" fillId="3" borderId="42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7" fillId="2" borderId="13" xfId="0" applyFont="1" applyFill="1" applyBorder="1" applyAlignment="1">
      <alignment vertical="center"/>
    </xf>
    <xf numFmtId="3" fontId="17" fillId="2" borderId="24" xfId="0" applyNumberFormat="1" applyFont="1" applyFill="1" applyBorder="1" applyAlignment="1">
      <alignment vertical="center"/>
    </xf>
    <xf numFmtId="3" fontId="17" fillId="2" borderId="42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3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left" vertical="center"/>
    </xf>
    <xf numFmtId="3" fontId="7" fillId="0" borderId="3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left" vertical="center"/>
    </xf>
    <xf numFmtId="3" fontId="26" fillId="0" borderId="39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3" fontId="7" fillId="0" borderId="34" xfId="0" applyNumberFormat="1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/>
    </xf>
    <xf numFmtId="3" fontId="9" fillId="2" borderId="13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45" xfId="0" applyBorder="1" applyAlignment="1">
      <alignment vertical="center" wrapText="1"/>
    </xf>
    <xf numFmtId="3" fontId="7" fillId="0" borderId="57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3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3" fontId="26" fillId="0" borderId="57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left"/>
    </xf>
    <xf numFmtId="14" fontId="26" fillId="0" borderId="0" xfId="0" applyNumberFormat="1" applyFont="1" applyAlignment="1">
      <alignment horizontal="left"/>
    </xf>
    <xf numFmtId="1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5" fillId="7" borderId="2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 wrapText="1"/>
    </xf>
    <xf numFmtId="3" fontId="0" fillId="0" borderId="34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8" borderId="2" xfId="0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/>
    </xf>
    <xf numFmtId="0" fontId="7" fillId="0" borderId="13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2" xfId="0" applyBorder="1" applyAlignment="1">
      <alignment/>
    </xf>
    <xf numFmtId="0" fontId="5" fillId="8" borderId="2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3" fontId="0" fillId="0" borderId="34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Fill="1" applyBorder="1" applyAlignment="1">
      <alignment/>
    </xf>
    <xf numFmtId="3" fontId="5" fillId="0" borderId="2" xfId="0" applyNumberFormat="1" applyFont="1" applyBorder="1" applyAlignment="1">
      <alignment wrapText="1"/>
    </xf>
    <xf numFmtId="0" fontId="5" fillId="8" borderId="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4" fillId="9" borderId="13" xfId="0" applyFont="1" applyFill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 wrapText="1"/>
    </xf>
    <xf numFmtId="3" fontId="0" fillId="9" borderId="13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21" xfId="0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5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49" fontId="7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25" fillId="3" borderId="1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3" fontId="7" fillId="0" borderId="20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/>
    </xf>
    <xf numFmtId="0" fontId="5" fillId="0" borderId="6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5" fillId="0" borderId="14" xfId="0" applyFont="1" applyBorder="1" applyAlignment="1">
      <alignment horizontal="left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1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R%202007%20dlouha-glob.dot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 příloh"/>
      <sheetName val="Př.1 Rekapitulace"/>
      <sheetName val="Př.2 PŘÍJMY"/>
      <sheetName val="Př.3 Sumář provoz.výdajů"/>
      <sheetName val="Př.4 Sumář OVS"/>
      <sheetName val="Př.5 FRB klasika"/>
      <sheetName val="Př.5 FRB povodeň"/>
      <sheetName val="Př.6a) Sumář PO"/>
      <sheetName val="Př.6b) PO-škol. zař."/>
      <sheetName val="Př.7 příspěvky 2007"/>
      <sheetName val="Část II-01"/>
      <sheetName val="02"/>
      <sheetName val="03"/>
      <sheetName val="04"/>
      <sheetName val="05"/>
      <sheetName val="06"/>
      <sheetName val="07"/>
      <sheetName val="08"/>
      <sheetName val="10"/>
      <sheetName val="11"/>
      <sheetName val="13"/>
      <sheetName val="14"/>
      <sheetName val="15"/>
      <sheetName val="19"/>
      <sheetName val="20 "/>
      <sheetName val="35"/>
      <sheetName val="40"/>
      <sheetName val="41"/>
      <sheetName val="42 "/>
      <sheetName val="43"/>
      <sheetName val="Investice-část A"/>
      <sheetName val="B"/>
      <sheetName val="C"/>
      <sheetName val="D"/>
      <sheetName val="E"/>
      <sheetName val="F"/>
      <sheetName val="Investice-rekapitulace"/>
    </sheetNames>
    <sheetDataSet>
      <sheetData sheetId="2">
        <row r="178">
          <cell r="C178">
            <v>2182107777</v>
          </cell>
        </row>
      </sheetData>
      <sheetData sheetId="3">
        <row r="22">
          <cell r="B22">
            <v>627067777</v>
          </cell>
        </row>
      </sheetData>
      <sheetData sheetId="4">
        <row r="60">
          <cell r="F60">
            <v>431772000</v>
          </cell>
        </row>
      </sheetData>
      <sheetData sheetId="5">
        <row r="22">
          <cell r="C22">
            <v>26567000</v>
          </cell>
        </row>
      </sheetData>
      <sheetData sheetId="6">
        <row r="26">
          <cell r="C26">
            <v>28307000</v>
          </cell>
        </row>
      </sheetData>
      <sheetData sheetId="7">
        <row r="9">
          <cell r="C9">
            <v>148625000</v>
          </cell>
        </row>
      </sheetData>
      <sheetData sheetId="8">
        <row r="37">
          <cell r="C37">
            <v>131715000</v>
          </cell>
        </row>
      </sheetData>
      <sheetData sheetId="10">
        <row r="79">
          <cell r="C79">
            <v>8900000</v>
          </cell>
        </row>
      </sheetData>
      <sheetData sheetId="11">
        <row r="73">
          <cell r="C73">
            <v>10319000</v>
          </cell>
        </row>
      </sheetData>
      <sheetData sheetId="12">
        <row r="82">
          <cell r="C82">
            <v>4800000</v>
          </cell>
        </row>
      </sheetData>
      <sheetData sheetId="13">
        <row r="15">
          <cell r="C15">
            <v>118000</v>
          </cell>
        </row>
      </sheetData>
      <sheetData sheetId="14">
        <row r="54">
          <cell r="C54">
            <v>55942777</v>
          </cell>
        </row>
      </sheetData>
      <sheetData sheetId="15">
        <row r="13">
          <cell r="C13">
            <v>59000</v>
          </cell>
        </row>
      </sheetData>
      <sheetData sheetId="16">
        <row r="72">
          <cell r="C72">
            <v>44815000</v>
          </cell>
        </row>
      </sheetData>
      <sheetData sheetId="17">
        <row r="21">
          <cell r="C21">
            <v>1290000</v>
          </cell>
        </row>
      </sheetData>
      <sheetData sheetId="18">
        <row r="24">
          <cell r="C24">
            <v>658000</v>
          </cell>
        </row>
      </sheetData>
      <sheetData sheetId="19">
        <row r="255">
          <cell r="C255">
            <v>51412000</v>
          </cell>
        </row>
      </sheetData>
      <sheetData sheetId="20">
        <row r="34">
          <cell r="C34">
            <v>20820000</v>
          </cell>
        </row>
      </sheetData>
      <sheetData sheetId="21">
        <row r="136">
          <cell r="C136">
            <v>9693000</v>
          </cell>
        </row>
      </sheetData>
      <sheetData sheetId="22">
        <row r="99">
          <cell r="C99">
            <v>1927000</v>
          </cell>
        </row>
      </sheetData>
      <sheetData sheetId="23">
        <row r="92">
          <cell r="C92">
            <v>318783000</v>
          </cell>
        </row>
      </sheetData>
      <sheetData sheetId="24">
        <row r="64">
          <cell r="C64">
            <v>46820000</v>
          </cell>
        </row>
      </sheetData>
      <sheetData sheetId="25">
        <row r="164">
          <cell r="C164">
            <v>20199000</v>
          </cell>
        </row>
      </sheetData>
      <sheetData sheetId="26">
        <row r="107">
          <cell r="C107">
            <v>15006000</v>
          </cell>
        </row>
      </sheetData>
      <sheetData sheetId="27">
        <row r="59">
          <cell r="C59">
            <v>11913000</v>
          </cell>
        </row>
      </sheetData>
      <sheetData sheetId="28">
        <row r="106">
          <cell r="C106">
            <v>3211000</v>
          </cell>
        </row>
      </sheetData>
      <sheetData sheetId="29">
        <row r="15">
          <cell r="C15">
            <v>382000</v>
          </cell>
        </row>
      </sheetData>
      <sheetData sheetId="36">
        <row r="3">
          <cell r="F3">
            <v>725069000</v>
          </cell>
        </row>
        <row r="4">
          <cell r="F4">
            <v>19000000</v>
          </cell>
        </row>
        <row r="5">
          <cell r="F5">
            <v>51400000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32" sqref="A32"/>
    </sheetView>
  </sheetViews>
  <sheetFormatPr defaultColWidth="9.00390625" defaultRowHeight="12.75"/>
  <cols>
    <col min="8" max="8" width="22.125" style="0" customWidth="1"/>
    <col min="9" max="9" width="14.125" style="0" customWidth="1"/>
  </cols>
  <sheetData>
    <row r="1" ht="15.75">
      <c r="A1" s="1" t="s">
        <v>0</v>
      </c>
    </row>
    <row r="5" spans="1:4" ht="15.75">
      <c r="A5" s="1" t="s">
        <v>1</v>
      </c>
      <c r="B5" t="s">
        <v>2</v>
      </c>
      <c r="D5" t="s">
        <v>3</v>
      </c>
    </row>
    <row r="6" ht="12.75">
      <c r="D6" t="s">
        <v>4</v>
      </c>
    </row>
    <row r="8" spans="2:4" ht="12.75">
      <c r="B8" t="s">
        <v>5</v>
      </c>
      <c r="D8" t="s">
        <v>6</v>
      </c>
    </row>
    <row r="9" ht="12.75">
      <c r="D9" t="s">
        <v>7</v>
      </c>
    </row>
    <row r="11" spans="2:4" ht="12.75">
      <c r="B11" t="s">
        <v>8</v>
      </c>
      <c r="D11" t="s">
        <v>9</v>
      </c>
    </row>
    <row r="12" ht="12.75">
      <c r="D12" t="s">
        <v>10</v>
      </c>
    </row>
    <row r="14" spans="2:4" ht="12.75">
      <c r="B14" t="s">
        <v>11</v>
      </c>
      <c r="D14" t="s">
        <v>12</v>
      </c>
    </row>
    <row r="15" ht="12.75">
      <c r="D15" t="s">
        <v>13</v>
      </c>
    </row>
    <row r="17" spans="2:4" ht="12.75">
      <c r="B17" t="s">
        <v>14</v>
      </c>
      <c r="D17" t="s">
        <v>15</v>
      </c>
    </row>
    <row r="18" ht="12.75">
      <c r="D18" t="s">
        <v>16</v>
      </c>
    </row>
    <row r="20" spans="2:4" ht="12.75">
      <c r="B20" t="s">
        <v>17</v>
      </c>
      <c r="D20" t="s">
        <v>18</v>
      </c>
    </row>
    <row r="21" ht="12.75">
      <c r="D21" t="s">
        <v>19</v>
      </c>
    </row>
    <row r="23" spans="2:4" ht="12.75">
      <c r="B23" t="s">
        <v>20</v>
      </c>
      <c r="D23" t="s">
        <v>21</v>
      </c>
    </row>
    <row r="24" ht="12.75">
      <c r="D24" t="s">
        <v>22</v>
      </c>
    </row>
    <row r="25" ht="12.75">
      <c r="D25" t="s">
        <v>23</v>
      </c>
    </row>
    <row r="27" spans="2:4" ht="12.75">
      <c r="B27" t="s">
        <v>24</v>
      </c>
      <c r="D27" t="s">
        <v>25</v>
      </c>
    </row>
    <row r="28" ht="12.75">
      <c r="D28" t="s">
        <v>26</v>
      </c>
    </row>
    <row r="31" spans="1:4" ht="15.75">
      <c r="A31" s="1" t="s">
        <v>27</v>
      </c>
      <c r="D31" t="s">
        <v>28</v>
      </c>
    </row>
    <row r="32" ht="12.75">
      <c r="D32" t="s">
        <v>29</v>
      </c>
    </row>
  </sheetData>
  <printOptions/>
  <pageMargins left="0.63" right="0.75" top="2.84" bottom="1" header="0.4921259845" footer="0.4921259845"/>
  <pageSetup horizontalDpi="600" verticalDpi="600" orientation="portrait" paperSize="9" r:id="rId1"/>
  <headerFooter alignWithMargins="0">
    <oddHeader>&amp;C&amp;"Arial CE,tučné\&amp;16Schválený rozpočet
STATUTÁRNÍHO MĚSTA OLOMOUCE
na rok 2007
 včetně globální dotace
(schváleno ZMO dne 26. 2. 2007)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pane ySplit="1" topLeftCell="BM2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20.125" style="308" customWidth="1"/>
    <col min="2" max="2" width="6.875" style="303" customWidth="1"/>
    <col min="3" max="3" width="8.25390625" style="303" customWidth="1"/>
    <col min="4" max="4" width="33.75390625" style="301" customWidth="1"/>
    <col min="5" max="5" width="12.75390625" style="304" customWidth="1"/>
    <col min="6" max="6" width="48.875" style="305" customWidth="1"/>
    <col min="7" max="16384" width="9.125" style="301" customWidth="1"/>
  </cols>
  <sheetData>
    <row r="1" spans="1:6" s="261" customFormat="1" ht="49.5" customHeight="1">
      <c r="A1" s="179" t="s">
        <v>250</v>
      </c>
      <c r="B1" s="179" t="s">
        <v>273</v>
      </c>
      <c r="C1" s="179" t="s">
        <v>427</v>
      </c>
      <c r="D1" s="179" t="s">
        <v>428</v>
      </c>
      <c r="E1" s="179" t="s">
        <v>429</v>
      </c>
      <c r="F1" s="179" t="s">
        <v>32</v>
      </c>
    </row>
    <row r="2" spans="1:6" s="265" customFormat="1" ht="13.5" customHeight="1">
      <c r="A2" s="262" t="s">
        <v>430</v>
      </c>
      <c r="B2" s="263">
        <v>6171</v>
      </c>
      <c r="C2" s="263">
        <v>5229</v>
      </c>
      <c r="D2" s="435" t="s">
        <v>431</v>
      </c>
      <c r="E2" s="264">
        <v>3</v>
      </c>
      <c r="F2" s="262"/>
    </row>
    <row r="3" spans="1:6" s="265" customFormat="1" ht="13.5" customHeight="1">
      <c r="A3" s="262"/>
      <c r="B3" s="263"/>
      <c r="C3" s="263"/>
      <c r="D3" s="435"/>
      <c r="E3" s="266"/>
      <c r="F3" s="262"/>
    </row>
    <row r="4" spans="1:6" s="265" customFormat="1" ht="13.5" customHeight="1">
      <c r="A4" s="267"/>
      <c r="B4" s="268">
        <v>3635</v>
      </c>
      <c r="C4" s="268">
        <v>5221</v>
      </c>
      <c r="D4" s="267" t="s">
        <v>432</v>
      </c>
      <c r="E4" s="264">
        <v>250</v>
      </c>
      <c r="F4" s="262"/>
    </row>
    <row r="5" spans="1:6" s="265" customFormat="1" ht="13.5" customHeight="1">
      <c r="A5" s="267"/>
      <c r="B5" s="268">
        <v>3635</v>
      </c>
      <c r="C5" s="268">
        <v>5329</v>
      </c>
      <c r="D5" s="267" t="s">
        <v>433</v>
      </c>
      <c r="E5" s="264">
        <v>412</v>
      </c>
      <c r="F5" s="262"/>
    </row>
    <row r="6" spans="1:6" s="265" customFormat="1" ht="13.5" customHeight="1">
      <c r="A6" s="267"/>
      <c r="B6" s="268">
        <v>3322</v>
      </c>
      <c r="C6" s="268">
        <v>5212</v>
      </c>
      <c r="D6" s="435" t="s">
        <v>434</v>
      </c>
      <c r="E6" s="264">
        <v>200</v>
      </c>
      <c r="F6" s="262"/>
    </row>
    <row r="7" spans="1:6" s="265" customFormat="1" ht="13.5" customHeight="1">
      <c r="A7" s="267"/>
      <c r="B7" s="268">
        <v>3322</v>
      </c>
      <c r="C7" s="268">
        <v>5213</v>
      </c>
      <c r="D7" s="436"/>
      <c r="E7" s="264">
        <v>150</v>
      </c>
      <c r="F7" s="262"/>
    </row>
    <row r="8" spans="1:6" s="265" customFormat="1" ht="13.5" customHeight="1">
      <c r="A8" s="267"/>
      <c r="B8" s="268">
        <v>3322</v>
      </c>
      <c r="C8" s="268">
        <v>5223</v>
      </c>
      <c r="D8" s="436"/>
      <c r="E8" s="264">
        <v>300</v>
      </c>
      <c r="F8" s="262"/>
    </row>
    <row r="9" spans="1:6" s="265" customFormat="1" ht="13.5" customHeight="1">
      <c r="A9" s="267"/>
      <c r="B9" s="268">
        <v>3322</v>
      </c>
      <c r="C9" s="268">
        <v>5225</v>
      </c>
      <c r="D9" s="436"/>
      <c r="E9" s="264">
        <v>50</v>
      </c>
      <c r="F9" s="262"/>
    </row>
    <row r="10" spans="1:6" s="273" customFormat="1" ht="13.5" customHeight="1">
      <c r="A10" s="269" t="s">
        <v>399</v>
      </c>
      <c r="B10" s="270"/>
      <c r="C10" s="270"/>
      <c r="D10" s="269"/>
      <c r="E10" s="271">
        <f>SUM(E2:E9)</f>
        <v>1365</v>
      </c>
      <c r="F10" s="272"/>
    </row>
    <row r="11" spans="1:6" s="265" customFormat="1" ht="13.5" customHeight="1">
      <c r="A11" s="267"/>
      <c r="B11" s="268"/>
      <c r="C11" s="268"/>
      <c r="D11" s="267"/>
      <c r="E11" s="264"/>
      <c r="F11" s="262"/>
    </row>
    <row r="12" spans="1:6" s="265" customFormat="1" ht="13.5" customHeight="1">
      <c r="A12" s="267" t="s">
        <v>435</v>
      </c>
      <c r="B12" s="268">
        <v>6171</v>
      </c>
      <c r="C12" s="268">
        <v>5229</v>
      </c>
      <c r="D12" s="267" t="s">
        <v>436</v>
      </c>
      <c r="E12" s="266">
        <v>167</v>
      </c>
      <c r="F12" s="262"/>
    </row>
    <row r="13" spans="1:6" s="265" customFormat="1" ht="13.5" customHeight="1">
      <c r="A13" s="267"/>
      <c r="B13" s="268">
        <v>6171</v>
      </c>
      <c r="C13" s="268">
        <v>5229</v>
      </c>
      <c r="D13" s="267" t="s">
        <v>437</v>
      </c>
      <c r="E13" s="266">
        <v>103</v>
      </c>
      <c r="F13" s="262"/>
    </row>
    <row r="14" spans="1:6" s="265" customFormat="1" ht="13.5" customHeight="1">
      <c r="A14" s="267"/>
      <c r="B14" s="268">
        <v>6171</v>
      </c>
      <c r="C14" s="268">
        <v>5229</v>
      </c>
      <c r="D14" s="267" t="s">
        <v>438</v>
      </c>
      <c r="E14" s="266">
        <v>100</v>
      </c>
      <c r="F14" s="262"/>
    </row>
    <row r="15" spans="1:6" s="265" customFormat="1" ht="13.5" customHeight="1">
      <c r="A15" s="267"/>
      <c r="B15" s="268">
        <v>3419</v>
      </c>
      <c r="C15" s="268">
        <v>5213</v>
      </c>
      <c r="D15" s="435" t="s">
        <v>439</v>
      </c>
      <c r="E15" s="266">
        <v>8000</v>
      </c>
      <c r="F15" s="433" t="s">
        <v>440</v>
      </c>
    </row>
    <row r="16" spans="1:6" s="265" customFormat="1" ht="13.5" customHeight="1">
      <c r="A16" s="267"/>
      <c r="B16" s="268"/>
      <c r="C16" s="268"/>
      <c r="D16" s="435"/>
      <c r="E16" s="266"/>
      <c r="F16" s="433"/>
    </row>
    <row r="17" spans="1:6" s="265" customFormat="1" ht="13.5" customHeight="1">
      <c r="A17" s="267"/>
      <c r="B17" s="268">
        <v>6409</v>
      </c>
      <c r="C17" s="268">
        <v>5329</v>
      </c>
      <c r="D17" s="267" t="s">
        <v>441</v>
      </c>
      <c r="E17" s="266">
        <v>114</v>
      </c>
      <c r="F17" s="262"/>
    </row>
    <row r="18" spans="1:6" s="273" customFormat="1" ht="13.5" customHeight="1">
      <c r="A18" s="269" t="s">
        <v>399</v>
      </c>
      <c r="B18" s="270"/>
      <c r="C18" s="270"/>
      <c r="D18" s="269"/>
      <c r="E18" s="271">
        <f>SUM(E12:E17)</f>
        <v>8484</v>
      </c>
      <c r="F18" s="272"/>
    </row>
    <row r="19" spans="1:6" s="265" customFormat="1" ht="13.5" customHeight="1">
      <c r="A19" s="267"/>
      <c r="B19" s="268"/>
      <c r="C19" s="268"/>
      <c r="D19" s="267"/>
      <c r="E19" s="264"/>
      <c r="F19" s="262"/>
    </row>
    <row r="20" spans="1:6" s="265" customFormat="1" ht="13.5" customHeight="1">
      <c r="A20" s="267" t="s">
        <v>442</v>
      </c>
      <c r="B20" s="268">
        <v>2219</v>
      </c>
      <c r="C20" s="268">
        <v>5229</v>
      </c>
      <c r="D20" s="267" t="s">
        <v>443</v>
      </c>
      <c r="E20" s="264">
        <v>30</v>
      </c>
      <c r="F20" s="262"/>
    </row>
    <row r="21" spans="1:6" s="273" customFormat="1" ht="13.5" customHeight="1">
      <c r="A21" s="269" t="s">
        <v>399</v>
      </c>
      <c r="B21" s="270"/>
      <c r="C21" s="270"/>
      <c r="D21" s="269"/>
      <c r="E21" s="271">
        <f>SUM(E20)</f>
        <v>30</v>
      </c>
      <c r="F21" s="272"/>
    </row>
    <row r="22" spans="1:6" s="265" customFormat="1" ht="13.5" customHeight="1">
      <c r="A22" s="267"/>
      <c r="B22" s="268"/>
      <c r="C22" s="268"/>
      <c r="D22" s="267"/>
      <c r="E22" s="264"/>
      <c r="F22" s="262"/>
    </row>
    <row r="23" spans="1:6" s="277" customFormat="1" ht="13.5" customHeight="1">
      <c r="A23" s="262" t="s">
        <v>444</v>
      </c>
      <c r="B23" s="274">
        <v>2141</v>
      </c>
      <c r="C23" s="274">
        <v>5229</v>
      </c>
      <c r="D23" s="267" t="s">
        <v>445</v>
      </c>
      <c r="E23" s="275">
        <v>5</v>
      </c>
      <c r="F23" s="276"/>
    </row>
    <row r="24" spans="1:6" s="277" customFormat="1" ht="13.5" customHeight="1">
      <c r="A24" s="267"/>
      <c r="B24" s="274">
        <v>3313</v>
      </c>
      <c r="C24" s="274">
        <v>5213</v>
      </c>
      <c r="D24" s="267" t="s">
        <v>446</v>
      </c>
      <c r="E24" s="275">
        <v>500</v>
      </c>
      <c r="F24" s="276"/>
    </row>
    <row r="25" spans="1:6" s="277" customFormat="1" ht="13.5" customHeight="1">
      <c r="A25" s="278"/>
      <c r="B25" s="279">
        <v>3319</v>
      </c>
      <c r="C25" s="279">
        <v>5212</v>
      </c>
      <c r="D25" s="278" t="s">
        <v>447</v>
      </c>
      <c r="E25" s="275">
        <v>500</v>
      </c>
      <c r="F25" s="276"/>
    </row>
    <row r="26" spans="1:6" s="277" customFormat="1" ht="13.5" customHeight="1">
      <c r="A26" s="278"/>
      <c r="B26" s="279">
        <v>3319</v>
      </c>
      <c r="C26" s="279">
        <v>5212</v>
      </c>
      <c r="D26" s="278" t="s">
        <v>448</v>
      </c>
      <c r="E26" s="275">
        <v>500</v>
      </c>
      <c r="F26" s="276"/>
    </row>
    <row r="27" spans="1:6" s="277" customFormat="1" ht="13.5" customHeight="1">
      <c r="A27" s="278"/>
      <c r="B27" s="279">
        <v>3319</v>
      </c>
      <c r="C27" s="279">
        <v>5212</v>
      </c>
      <c r="D27" s="278" t="s">
        <v>449</v>
      </c>
      <c r="E27" s="275">
        <v>400</v>
      </c>
      <c r="F27" s="276"/>
    </row>
    <row r="28" spans="1:6" s="277" customFormat="1" ht="13.5" customHeight="1">
      <c r="A28" s="278"/>
      <c r="B28" s="279">
        <v>3319</v>
      </c>
      <c r="C28" s="279">
        <v>5213</v>
      </c>
      <c r="D28" s="278" t="s">
        <v>450</v>
      </c>
      <c r="E28" s="275">
        <v>300</v>
      </c>
      <c r="F28" s="276"/>
    </row>
    <row r="29" spans="1:6" s="277" customFormat="1" ht="13.5" customHeight="1">
      <c r="A29" s="278"/>
      <c r="B29" s="279">
        <v>3319</v>
      </c>
      <c r="C29" s="279">
        <v>5219</v>
      </c>
      <c r="D29" s="278" t="s">
        <v>451</v>
      </c>
      <c r="E29" s="275">
        <v>240</v>
      </c>
      <c r="F29" s="276"/>
    </row>
    <row r="30" spans="1:6" s="277" customFormat="1" ht="13.5" customHeight="1">
      <c r="A30" s="278"/>
      <c r="B30" s="279">
        <v>3319</v>
      </c>
      <c r="C30" s="279">
        <v>5221</v>
      </c>
      <c r="D30" s="278" t="s">
        <v>452</v>
      </c>
      <c r="E30" s="275">
        <v>400</v>
      </c>
      <c r="F30" s="276"/>
    </row>
    <row r="31" spans="1:6" s="277" customFormat="1" ht="13.5" customHeight="1">
      <c r="A31" s="278"/>
      <c r="B31" s="279">
        <v>3319</v>
      </c>
      <c r="C31" s="279">
        <v>5221</v>
      </c>
      <c r="D31" s="278" t="s">
        <v>453</v>
      </c>
      <c r="E31" s="275">
        <v>100</v>
      </c>
      <c r="F31" s="262"/>
    </row>
    <row r="32" spans="1:6" s="277" customFormat="1" ht="13.5" customHeight="1">
      <c r="A32" s="278"/>
      <c r="B32" s="279">
        <v>3319</v>
      </c>
      <c r="C32" s="279">
        <v>5221</v>
      </c>
      <c r="D32" s="278" t="s">
        <v>454</v>
      </c>
      <c r="E32" s="275">
        <v>1530</v>
      </c>
      <c r="F32" s="276"/>
    </row>
    <row r="33" spans="1:6" s="277" customFormat="1" ht="13.5" customHeight="1">
      <c r="A33" s="278"/>
      <c r="B33" s="279">
        <v>3319</v>
      </c>
      <c r="C33" s="279">
        <v>5221</v>
      </c>
      <c r="D33" s="278" t="s">
        <v>455</v>
      </c>
      <c r="E33" s="275">
        <v>250</v>
      </c>
      <c r="F33" s="276"/>
    </row>
    <row r="34" spans="1:6" s="277" customFormat="1" ht="13.5" customHeight="1">
      <c r="A34" s="278"/>
      <c r="B34" s="279">
        <v>3319</v>
      </c>
      <c r="C34" s="279">
        <v>5222</v>
      </c>
      <c r="D34" s="278" t="s">
        <v>456</v>
      </c>
      <c r="E34" s="275">
        <v>500</v>
      </c>
      <c r="F34" s="276"/>
    </row>
    <row r="35" spans="1:6" s="277" customFormat="1" ht="13.5" customHeight="1">
      <c r="A35" s="278"/>
      <c r="B35" s="279">
        <v>3319</v>
      </c>
      <c r="C35" s="279">
        <v>5222</v>
      </c>
      <c r="D35" s="278" t="s">
        <v>457</v>
      </c>
      <c r="E35" s="275">
        <v>25</v>
      </c>
      <c r="F35" s="276"/>
    </row>
    <row r="36" spans="1:6" s="277" customFormat="1" ht="13.5" customHeight="1">
      <c r="A36" s="278"/>
      <c r="B36" s="279">
        <v>3319</v>
      </c>
      <c r="C36" s="279">
        <v>5229</v>
      </c>
      <c r="D36" s="278" t="s">
        <v>458</v>
      </c>
      <c r="E36" s="275">
        <v>190</v>
      </c>
      <c r="F36" s="276"/>
    </row>
    <row r="37" spans="1:6" s="277" customFormat="1" ht="13.5" customHeight="1">
      <c r="A37" s="278"/>
      <c r="B37" s="279">
        <v>3319</v>
      </c>
      <c r="C37" s="279">
        <v>5229</v>
      </c>
      <c r="D37" s="267" t="s">
        <v>459</v>
      </c>
      <c r="E37" s="275">
        <v>90</v>
      </c>
      <c r="F37" s="276"/>
    </row>
    <row r="38" spans="1:6" s="277" customFormat="1" ht="13.5" customHeight="1">
      <c r="A38" s="278"/>
      <c r="B38" s="279">
        <v>3319</v>
      </c>
      <c r="C38" s="279">
        <v>5229</v>
      </c>
      <c r="D38" s="267" t="s">
        <v>460</v>
      </c>
      <c r="E38" s="275">
        <v>30</v>
      </c>
      <c r="F38" s="262"/>
    </row>
    <row r="39" spans="1:6" s="277" customFormat="1" ht="13.5" customHeight="1">
      <c r="A39" s="278"/>
      <c r="B39" s="279">
        <v>3319</v>
      </c>
      <c r="C39" s="279">
        <v>5331</v>
      </c>
      <c r="D39" s="267" t="s">
        <v>461</v>
      </c>
      <c r="E39" s="275">
        <v>200</v>
      </c>
      <c r="F39" s="262"/>
    </row>
    <row r="40" spans="1:6" s="277" customFormat="1" ht="13.5" customHeight="1">
      <c r="A40" s="278"/>
      <c r="B40" s="279">
        <v>3319</v>
      </c>
      <c r="C40" s="279">
        <v>5332</v>
      </c>
      <c r="D40" s="278" t="s">
        <v>462</v>
      </c>
      <c r="E40" s="275">
        <v>2000</v>
      </c>
      <c r="F40" s="276" t="s">
        <v>463</v>
      </c>
    </row>
    <row r="41" spans="1:6" s="277" customFormat="1" ht="13.5" customHeight="1">
      <c r="A41" s="278"/>
      <c r="B41" s="279">
        <v>3319</v>
      </c>
      <c r="C41" s="279">
        <v>5332</v>
      </c>
      <c r="D41" s="267" t="s">
        <v>464</v>
      </c>
      <c r="E41" s="275">
        <v>180</v>
      </c>
      <c r="F41" s="276"/>
    </row>
    <row r="42" spans="1:6" s="277" customFormat="1" ht="13.5" customHeight="1">
      <c r="A42" s="278"/>
      <c r="B42" s="279">
        <v>3419</v>
      </c>
      <c r="C42" s="279">
        <v>5213</v>
      </c>
      <c r="D42" s="278" t="s">
        <v>465</v>
      </c>
      <c r="E42" s="275">
        <v>8000</v>
      </c>
      <c r="F42" s="276"/>
    </row>
    <row r="43" spans="1:6" s="277" customFormat="1" ht="13.5" customHeight="1">
      <c r="A43" s="278"/>
      <c r="B43" s="279">
        <v>3419</v>
      </c>
      <c r="C43" s="279">
        <v>5213</v>
      </c>
      <c r="D43" s="278" t="s">
        <v>466</v>
      </c>
      <c r="E43" s="275">
        <v>1890</v>
      </c>
      <c r="F43" s="276"/>
    </row>
    <row r="44" spans="1:6" s="277" customFormat="1" ht="13.5" customHeight="1">
      <c r="A44" s="278"/>
      <c r="B44" s="279">
        <v>3419</v>
      </c>
      <c r="C44" s="279">
        <v>5213</v>
      </c>
      <c r="D44" s="278" t="s">
        <v>467</v>
      </c>
      <c r="E44" s="275">
        <v>1000</v>
      </c>
      <c r="F44" s="276"/>
    </row>
    <row r="45" spans="1:6" s="277" customFormat="1" ht="13.5" customHeight="1">
      <c r="A45" s="278"/>
      <c r="B45" s="279">
        <v>3419</v>
      </c>
      <c r="C45" s="279">
        <v>5222</v>
      </c>
      <c r="D45" s="278" t="s">
        <v>468</v>
      </c>
      <c r="E45" s="275">
        <v>6500</v>
      </c>
      <c r="F45" s="276"/>
    </row>
    <row r="46" spans="1:6" s="277" customFormat="1" ht="13.5" customHeight="1">
      <c r="A46" s="278"/>
      <c r="B46" s="279">
        <v>3419</v>
      </c>
      <c r="C46" s="279">
        <v>5222</v>
      </c>
      <c r="D46" s="278" t="s">
        <v>469</v>
      </c>
      <c r="E46" s="275">
        <v>60</v>
      </c>
      <c r="F46" s="276"/>
    </row>
    <row r="47" spans="1:6" s="277" customFormat="1" ht="13.5" customHeight="1">
      <c r="A47" s="278"/>
      <c r="B47" s="279">
        <v>3419</v>
      </c>
      <c r="C47" s="279">
        <v>5222</v>
      </c>
      <c r="D47" s="278" t="s">
        <v>470</v>
      </c>
      <c r="E47" s="275">
        <v>40</v>
      </c>
      <c r="F47" s="276"/>
    </row>
    <row r="48" spans="1:6" s="277" customFormat="1" ht="13.5" customHeight="1">
      <c r="A48" s="278"/>
      <c r="B48" s="279">
        <v>3419</v>
      </c>
      <c r="C48" s="279">
        <v>5222</v>
      </c>
      <c r="D48" s="278" t="s">
        <v>471</v>
      </c>
      <c r="E48" s="275">
        <v>1000</v>
      </c>
      <c r="F48" s="276"/>
    </row>
    <row r="49" spans="1:6" s="277" customFormat="1" ht="13.5" customHeight="1">
      <c r="A49" s="278"/>
      <c r="B49" s="279">
        <v>3419</v>
      </c>
      <c r="C49" s="279">
        <v>5222</v>
      </c>
      <c r="D49" s="278" t="s">
        <v>472</v>
      </c>
      <c r="E49" s="275">
        <v>1500</v>
      </c>
      <c r="F49" s="276"/>
    </row>
    <row r="50" spans="1:6" s="277" customFormat="1" ht="13.5" customHeight="1">
      <c r="A50" s="278"/>
      <c r="B50" s="279">
        <v>3419</v>
      </c>
      <c r="C50" s="279">
        <v>5222</v>
      </c>
      <c r="D50" s="278" t="s">
        <v>473</v>
      </c>
      <c r="E50" s="275">
        <v>1500</v>
      </c>
      <c r="F50" s="276"/>
    </row>
    <row r="51" spans="1:6" s="277" customFormat="1" ht="13.5" customHeight="1">
      <c r="A51" s="278"/>
      <c r="B51" s="279">
        <v>3419</v>
      </c>
      <c r="C51" s="279">
        <v>5222</v>
      </c>
      <c r="D51" s="278" t="s">
        <v>474</v>
      </c>
      <c r="E51" s="275">
        <v>1500</v>
      </c>
      <c r="F51" s="276"/>
    </row>
    <row r="52" spans="1:6" s="277" customFormat="1" ht="13.5" customHeight="1">
      <c r="A52" s="278"/>
      <c r="B52" s="279">
        <v>3419</v>
      </c>
      <c r="C52" s="279">
        <v>5222</v>
      </c>
      <c r="D52" s="278" t="s">
        <v>475</v>
      </c>
      <c r="E52" s="275">
        <v>1500</v>
      </c>
      <c r="F52" s="276"/>
    </row>
    <row r="53" spans="1:6" s="277" customFormat="1" ht="13.5" customHeight="1">
      <c r="A53" s="278"/>
      <c r="B53" s="279">
        <v>3421</v>
      </c>
      <c r="C53" s="279">
        <v>5222</v>
      </c>
      <c r="D53" s="278" t="s">
        <v>476</v>
      </c>
      <c r="E53" s="275">
        <v>20</v>
      </c>
      <c r="F53" s="276"/>
    </row>
    <row r="54" spans="1:6" s="277" customFormat="1" ht="13.5" customHeight="1">
      <c r="A54" s="278"/>
      <c r="B54" s="279"/>
      <c r="C54" s="279"/>
      <c r="D54" s="278" t="s">
        <v>477</v>
      </c>
      <c r="E54" s="275"/>
      <c r="F54" s="276"/>
    </row>
    <row r="55" spans="1:6" s="277" customFormat="1" ht="13.5" customHeight="1">
      <c r="A55" s="278"/>
      <c r="B55" s="279">
        <v>3319</v>
      </c>
      <c r="C55" s="279">
        <v>5222</v>
      </c>
      <c r="D55" s="278" t="s">
        <v>478</v>
      </c>
      <c r="E55" s="275">
        <v>200</v>
      </c>
      <c r="F55" s="276"/>
    </row>
    <row r="56" spans="1:6" s="273" customFormat="1" ht="13.5" customHeight="1">
      <c r="A56" s="269" t="s">
        <v>399</v>
      </c>
      <c r="B56" s="270"/>
      <c r="C56" s="270"/>
      <c r="D56" s="269"/>
      <c r="E56" s="271">
        <f>SUM(E23:E55)</f>
        <v>32650</v>
      </c>
      <c r="F56" s="272"/>
    </row>
    <row r="57" spans="1:6" s="277" customFormat="1" ht="13.5" customHeight="1">
      <c r="A57" s="278"/>
      <c r="B57" s="279"/>
      <c r="C57" s="279"/>
      <c r="D57" s="278"/>
      <c r="E57" s="275"/>
      <c r="F57" s="280"/>
    </row>
    <row r="58" spans="1:6" s="277" customFormat="1" ht="13.5" customHeight="1">
      <c r="A58" s="281" t="s">
        <v>262</v>
      </c>
      <c r="B58" s="279">
        <v>2219</v>
      </c>
      <c r="C58" s="279">
        <v>5222</v>
      </c>
      <c r="D58" s="278" t="s">
        <v>479</v>
      </c>
      <c r="E58" s="275">
        <v>100</v>
      </c>
      <c r="F58" s="280"/>
    </row>
    <row r="59" spans="1:6" s="277" customFormat="1" ht="13.5" customHeight="1">
      <c r="A59" s="278"/>
      <c r="B59" s="279">
        <v>3419</v>
      </c>
      <c r="C59" s="279">
        <v>5221</v>
      </c>
      <c r="D59" s="278" t="s">
        <v>480</v>
      </c>
      <c r="E59" s="275">
        <v>700</v>
      </c>
      <c r="F59" s="280"/>
    </row>
    <row r="60" spans="1:6" s="277" customFormat="1" ht="13.5" customHeight="1">
      <c r="A60" s="278"/>
      <c r="B60" s="279">
        <v>3419</v>
      </c>
      <c r="C60" s="279">
        <v>5229</v>
      </c>
      <c r="D60" s="278" t="s">
        <v>471</v>
      </c>
      <c r="E60" s="275">
        <v>1000</v>
      </c>
      <c r="F60" s="280"/>
    </row>
    <row r="61" spans="1:6" s="277" customFormat="1" ht="13.5" customHeight="1">
      <c r="A61" s="278"/>
      <c r="B61" s="279">
        <v>3421</v>
      </c>
      <c r="C61" s="279">
        <v>5213</v>
      </c>
      <c r="D61" s="278" t="s">
        <v>481</v>
      </c>
      <c r="E61" s="275">
        <v>90</v>
      </c>
      <c r="F61" s="280"/>
    </row>
    <row r="62" spans="1:6" s="277" customFormat="1" ht="13.5" customHeight="1">
      <c r="A62" s="278"/>
      <c r="B62" s="279">
        <v>3421</v>
      </c>
      <c r="C62" s="279">
        <v>5221</v>
      </c>
      <c r="D62" s="278" t="s">
        <v>482</v>
      </c>
      <c r="E62" s="275">
        <v>900</v>
      </c>
      <c r="F62" s="280"/>
    </row>
    <row r="63" spans="1:6" s="277" customFormat="1" ht="13.5" customHeight="1">
      <c r="A63" s="278"/>
      <c r="B63" s="279">
        <v>3299</v>
      </c>
      <c r="C63" s="279">
        <v>5332</v>
      </c>
      <c r="D63" s="278" t="s">
        <v>483</v>
      </c>
      <c r="E63" s="275">
        <v>1000</v>
      </c>
      <c r="F63" s="280"/>
    </row>
    <row r="64" spans="1:6" s="273" customFormat="1" ht="13.5" customHeight="1">
      <c r="A64" s="269" t="s">
        <v>399</v>
      </c>
      <c r="B64" s="270"/>
      <c r="C64" s="270"/>
      <c r="D64" s="269"/>
      <c r="E64" s="271">
        <f>SUM(E58:E63)</f>
        <v>3790</v>
      </c>
      <c r="F64" s="272"/>
    </row>
    <row r="65" spans="1:6" s="277" customFormat="1" ht="13.5" customHeight="1">
      <c r="A65" s="437" t="s">
        <v>267</v>
      </c>
      <c r="B65" s="279">
        <v>3549</v>
      </c>
      <c r="C65" s="279">
        <v>5221</v>
      </c>
      <c r="D65" s="434" t="s">
        <v>484</v>
      </c>
      <c r="E65" s="275">
        <v>3000</v>
      </c>
      <c r="F65" s="280"/>
    </row>
    <row r="66" spans="1:6" s="277" customFormat="1" ht="13.5" customHeight="1">
      <c r="A66" s="438"/>
      <c r="B66" s="279"/>
      <c r="C66" s="279"/>
      <c r="D66" s="434"/>
      <c r="E66" s="275"/>
      <c r="F66" s="280"/>
    </row>
    <row r="67" spans="1:6" s="277" customFormat="1" ht="13.5" customHeight="1">
      <c r="A67" s="278"/>
      <c r="B67" s="279">
        <v>4319</v>
      </c>
      <c r="C67" s="279">
        <v>5221</v>
      </c>
      <c r="D67" s="434" t="s">
        <v>485</v>
      </c>
      <c r="E67" s="275">
        <v>5700</v>
      </c>
      <c r="F67" s="280"/>
    </row>
    <row r="68" spans="1:6" s="277" customFormat="1" ht="13.5" customHeight="1">
      <c r="A68" s="278"/>
      <c r="B68" s="279"/>
      <c r="C68" s="279"/>
      <c r="D68" s="434"/>
      <c r="E68" s="275"/>
      <c r="F68" s="280"/>
    </row>
    <row r="69" spans="1:6" s="277" customFormat="1" ht="13.5" customHeight="1">
      <c r="A69" s="278"/>
      <c r="B69" s="279">
        <v>4333</v>
      </c>
      <c r="C69" s="279">
        <v>5229</v>
      </c>
      <c r="D69" s="278" t="s">
        <v>486</v>
      </c>
      <c r="E69" s="275">
        <v>2</v>
      </c>
      <c r="F69" s="280"/>
    </row>
    <row r="70" spans="1:6" s="277" customFormat="1" ht="13.5" customHeight="1">
      <c r="A70" s="278"/>
      <c r="B70" s="279">
        <v>4341</v>
      </c>
      <c r="C70" s="279">
        <v>5229</v>
      </c>
      <c r="D70" s="278" t="s">
        <v>487</v>
      </c>
      <c r="E70" s="275">
        <v>6</v>
      </c>
      <c r="F70" s="280"/>
    </row>
    <row r="71" spans="1:6" s="277" customFormat="1" ht="13.5" customHeight="1">
      <c r="A71" s="278"/>
      <c r="B71" s="279">
        <v>5399</v>
      </c>
      <c r="C71" s="279">
        <v>5901</v>
      </c>
      <c r="D71" s="278" t="s">
        <v>488</v>
      </c>
      <c r="E71" s="275">
        <v>1500</v>
      </c>
      <c r="F71" s="432" t="s">
        <v>489</v>
      </c>
    </row>
    <row r="72" spans="1:6" s="277" customFormat="1" ht="13.5" customHeight="1">
      <c r="A72" s="278"/>
      <c r="B72" s="279"/>
      <c r="C72" s="279"/>
      <c r="D72" s="278"/>
      <c r="E72" s="275"/>
      <c r="F72" s="432"/>
    </row>
    <row r="73" spans="1:6" s="273" customFormat="1" ht="13.5" customHeight="1">
      <c r="A73" s="269" t="s">
        <v>399</v>
      </c>
      <c r="B73" s="270"/>
      <c r="C73" s="270"/>
      <c r="D73" s="269"/>
      <c r="E73" s="271">
        <f>SUM(E65:E72)</f>
        <v>10208</v>
      </c>
      <c r="F73" s="272"/>
    </row>
    <row r="74" spans="1:6" s="284" customFormat="1" ht="13.5" customHeight="1">
      <c r="A74" s="283" t="s">
        <v>268</v>
      </c>
      <c r="B74" s="279">
        <v>3799</v>
      </c>
      <c r="C74" s="279" t="s">
        <v>490</v>
      </c>
      <c r="D74" s="437" t="s">
        <v>491</v>
      </c>
      <c r="E74" s="266">
        <v>400</v>
      </c>
      <c r="F74" s="280"/>
    </row>
    <row r="75" spans="1:6" s="285" customFormat="1" ht="13.5" customHeight="1">
      <c r="A75" s="283"/>
      <c r="B75" s="279"/>
      <c r="C75" s="279"/>
      <c r="D75" s="437"/>
      <c r="E75" s="266"/>
      <c r="F75" s="283"/>
    </row>
    <row r="76" spans="1:6" s="277" customFormat="1" ht="13.5" customHeight="1">
      <c r="A76" s="282"/>
      <c r="B76" s="279">
        <v>3741</v>
      </c>
      <c r="C76" s="279">
        <v>5221</v>
      </c>
      <c r="D76" s="283" t="s">
        <v>492</v>
      </c>
      <c r="E76" s="275">
        <v>1000</v>
      </c>
      <c r="F76" s="280"/>
    </row>
    <row r="77" spans="1:6" s="277" customFormat="1" ht="13.5" customHeight="1">
      <c r="A77" s="286"/>
      <c r="B77" s="279">
        <v>3792</v>
      </c>
      <c r="C77" s="279">
        <v>5221</v>
      </c>
      <c r="D77" s="281" t="s">
        <v>493</v>
      </c>
      <c r="E77" s="275">
        <v>2350</v>
      </c>
      <c r="F77" s="280"/>
    </row>
    <row r="78" spans="1:6" s="273" customFormat="1" ht="13.5" customHeight="1">
      <c r="A78" s="269" t="s">
        <v>399</v>
      </c>
      <c r="B78" s="270"/>
      <c r="C78" s="270"/>
      <c r="D78" s="269"/>
      <c r="E78" s="271">
        <f>SUM(E74:E77)</f>
        <v>3750</v>
      </c>
      <c r="F78" s="272"/>
    </row>
    <row r="79" spans="1:6" s="284" customFormat="1" ht="13.5" customHeight="1">
      <c r="A79" s="281"/>
      <c r="B79" s="279"/>
      <c r="C79" s="279"/>
      <c r="D79" s="287"/>
      <c r="E79" s="266"/>
      <c r="F79" s="280"/>
    </row>
    <row r="80" spans="1:6" s="284" customFormat="1" ht="13.5" customHeight="1">
      <c r="A80" s="281" t="s">
        <v>270</v>
      </c>
      <c r="B80" s="279">
        <v>5299</v>
      </c>
      <c r="C80" s="279">
        <v>5229</v>
      </c>
      <c r="D80" s="288" t="s">
        <v>494</v>
      </c>
      <c r="E80" s="266">
        <v>5</v>
      </c>
      <c r="F80" s="280"/>
    </row>
    <row r="81" spans="1:6" s="273" customFormat="1" ht="13.5" customHeight="1">
      <c r="A81" s="269" t="s">
        <v>399</v>
      </c>
      <c r="B81" s="270"/>
      <c r="C81" s="270"/>
      <c r="D81" s="269"/>
      <c r="E81" s="271">
        <f>SUM(E80:E80)</f>
        <v>5</v>
      </c>
      <c r="F81" s="272"/>
    </row>
    <row r="82" spans="1:6" s="294" customFormat="1" ht="26.25" customHeight="1">
      <c r="A82" s="289" t="s">
        <v>495</v>
      </c>
      <c r="B82" s="290"/>
      <c r="C82" s="290"/>
      <c r="D82" s="291"/>
      <c r="E82" s="292">
        <f>E10+E18+E21+E56+E64+E73+E78+E81</f>
        <v>60282</v>
      </c>
      <c r="F82" s="293"/>
    </row>
    <row r="83" spans="1:6" ht="12">
      <c r="A83" s="295"/>
      <c r="B83" s="296"/>
      <c r="C83" s="296"/>
      <c r="D83" s="297"/>
      <c r="E83" s="299"/>
      <c r="F83" s="300"/>
    </row>
    <row r="84" ht="15">
      <c r="A84" s="302" t="s">
        <v>496</v>
      </c>
    </row>
    <row r="89" spans="1:3" ht="12">
      <c r="A89" s="306"/>
      <c r="B89" s="307"/>
      <c r="C89" s="307"/>
    </row>
  </sheetData>
  <mergeCells count="9">
    <mergeCell ref="D2:D3"/>
    <mergeCell ref="D6:D9"/>
    <mergeCell ref="D74:D75"/>
    <mergeCell ref="A65:A66"/>
    <mergeCell ref="D15:D16"/>
    <mergeCell ref="F71:F72"/>
    <mergeCell ref="F15:F16"/>
    <mergeCell ref="D65:D66"/>
    <mergeCell ref="D67:D68"/>
  </mergeCells>
  <printOptions gridLines="1" horizontalCentered="1"/>
  <pageMargins left="0.2362204724409449" right="0.2362204724409449" top="0.75" bottom="0.63" header="0.3937007874015748" footer="0.3937007874015748"/>
  <pageSetup firstPageNumber="11" useFirstPageNumber="1" horizontalDpi="600" verticalDpi="600" orientation="landscape" paperSize="9" scale="90" r:id="rId1"/>
  <headerFooter alignWithMargins="0">
    <oddHeader>&amp;Lv tis. Kč&amp;C&amp;"Arial CE,tučné\&amp;12Provozní transfery (dotace, příspěvky a granty) v roce 2007&amp;R&amp;"Arial CE,tučné\&amp;11Část I - příloha č. 7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6" sqref="A6"/>
    </sheetView>
  </sheetViews>
  <sheetFormatPr defaultColWidth="9.00390625" defaultRowHeight="12.75"/>
  <cols>
    <col min="1" max="4" width="5.25390625" style="0" customWidth="1"/>
    <col min="5" max="5" width="57.75390625" style="0" customWidth="1"/>
    <col min="6" max="6" width="18.75390625" style="0" customWidth="1"/>
    <col min="7" max="7" width="38.75390625" style="0" customWidth="1"/>
  </cols>
  <sheetData>
    <row r="1" spans="1:8" ht="39" customHeight="1" thickBot="1">
      <c r="A1" s="309" t="s">
        <v>497</v>
      </c>
      <c r="B1" s="309" t="s">
        <v>498</v>
      </c>
      <c r="C1" s="309" t="s">
        <v>499</v>
      </c>
      <c r="D1" s="309"/>
      <c r="E1" s="309" t="s">
        <v>500</v>
      </c>
      <c r="F1" s="310" t="s">
        <v>501</v>
      </c>
      <c r="G1" s="309" t="s">
        <v>32</v>
      </c>
      <c r="H1" s="311"/>
    </row>
    <row r="2" spans="1:8" s="257" customFormat="1" ht="21" customHeight="1">
      <c r="A2" s="312" t="s">
        <v>502</v>
      </c>
      <c r="B2" s="312"/>
      <c r="C2" s="312"/>
      <c r="D2" s="312"/>
      <c r="E2" s="313"/>
      <c r="F2" s="314"/>
      <c r="G2" s="313"/>
      <c r="H2" s="315"/>
    </row>
    <row r="3" spans="1:8" ht="24" customHeight="1">
      <c r="A3" s="316">
        <v>4629</v>
      </c>
      <c r="B3" s="316">
        <v>2212</v>
      </c>
      <c r="C3" s="316">
        <v>6121</v>
      </c>
      <c r="D3" s="316">
        <v>1</v>
      </c>
      <c r="E3" s="317" t="s">
        <v>503</v>
      </c>
      <c r="F3" s="318">
        <v>950000</v>
      </c>
      <c r="G3" s="317" t="s">
        <v>504</v>
      </c>
      <c r="H3" s="311"/>
    </row>
    <row r="4" spans="1:8" ht="15" customHeight="1">
      <c r="A4" s="316">
        <v>4709</v>
      </c>
      <c r="B4" s="316">
        <v>6409</v>
      </c>
      <c r="C4" s="316">
        <v>6121</v>
      </c>
      <c r="D4" s="316">
        <v>2</v>
      </c>
      <c r="E4" s="317" t="s">
        <v>505</v>
      </c>
      <c r="F4" s="318">
        <v>650000</v>
      </c>
      <c r="G4" s="317" t="s">
        <v>504</v>
      </c>
      <c r="H4" s="311"/>
    </row>
    <row r="5" spans="1:8" ht="15" customHeight="1">
      <c r="A5" s="316">
        <v>5691</v>
      </c>
      <c r="B5" s="316">
        <v>2271</v>
      </c>
      <c r="C5" s="316">
        <v>6121</v>
      </c>
      <c r="D5" s="316">
        <v>3</v>
      </c>
      <c r="E5" s="317" t="s">
        <v>506</v>
      </c>
      <c r="F5" s="319">
        <v>850000</v>
      </c>
      <c r="G5" s="317" t="s">
        <v>504</v>
      </c>
      <c r="H5" s="311"/>
    </row>
    <row r="6" spans="1:8" ht="15" customHeight="1">
      <c r="A6" s="316">
        <v>569</v>
      </c>
      <c r="B6" s="316">
        <v>2271</v>
      </c>
      <c r="C6" s="316">
        <v>6121</v>
      </c>
      <c r="D6" s="316">
        <v>4</v>
      </c>
      <c r="E6" s="317" t="s">
        <v>507</v>
      </c>
      <c r="F6" s="318">
        <v>67000000</v>
      </c>
      <c r="G6" s="317" t="s">
        <v>504</v>
      </c>
      <c r="H6" s="311"/>
    </row>
    <row r="7" spans="1:8" ht="15" customHeight="1">
      <c r="A7" s="316">
        <v>908</v>
      </c>
      <c r="B7" s="316">
        <v>3729</v>
      </c>
      <c r="C7" s="316">
        <v>6121</v>
      </c>
      <c r="D7" s="316">
        <v>5</v>
      </c>
      <c r="E7" s="317" t="s">
        <v>508</v>
      </c>
      <c r="F7" s="318">
        <v>500000</v>
      </c>
      <c r="G7" s="317" t="s">
        <v>504</v>
      </c>
      <c r="H7" s="311"/>
    </row>
    <row r="8" spans="1:8" ht="15" customHeight="1">
      <c r="A8" s="316">
        <v>4463</v>
      </c>
      <c r="B8" s="316">
        <v>2212</v>
      </c>
      <c r="C8" s="316">
        <v>6121</v>
      </c>
      <c r="D8" s="316">
        <v>6</v>
      </c>
      <c r="E8" s="317" t="s">
        <v>509</v>
      </c>
      <c r="F8" s="320">
        <v>11400000</v>
      </c>
      <c r="G8" s="317" t="s">
        <v>504</v>
      </c>
      <c r="H8" s="311"/>
    </row>
    <row r="9" spans="1:8" ht="15" customHeight="1">
      <c r="A9" s="316">
        <v>1020</v>
      </c>
      <c r="B9" s="316">
        <v>5512</v>
      </c>
      <c r="C9" s="316">
        <v>6121</v>
      </c>
      <c r="D9" s="316">
        <v>7</v>
      </c>
      <c r="E9" s="321" t="s">
        <v>510</v>
      </c>
      <c r="F9" s="322">
        <v>15000000</v>
      </c>
      <c r="G9" s="317" t="s">
        <v>504</v>
      </c>
      <c r="H9" s="311"/>
    </row>
    <row r="10" spans="1:8" ht="15" customHeight="1">
      <c r="A10" s="316">
        <v>4310</v>
      </c>
      <c r="B10" s="316">
        <v>2219</v>
      </c>
      <c r="C10" s="316">
        <v>6121</v>
      </c>
      <c r="D10" s="316">
        <v>8</v>
      </c>
      <c r="E10" s="321" t="s">
        <v>511</v>
      </c>
      <c r="F10" s="323">
        <v>2100000</v>
      </c>
      <c r="G10" s="317" t="s">
        <v>504</v>
      </c>
      <c r="H10" s="311"/>
    </row>
    <row r="11" spans="1:8" ht="15.75" customHeight="1">
      <c r="A11" s="316">
        <v>4520</v>
      </c>
      <c r="B11" s="316">
        <v>3635</v>
      </c>
      <c r="C11" s="316">
        <v>6121</v>
      </c>
      <c r="D11" s="316">
        <v>9</v>
      </c>
      <c r="E11" s="321" t="s">
        <v>512</v>
      </c>
      <c r="F11" s="322">
        <v>800000</v>
      </c>
      <c r="G11" s="317" t="s">
        <v>504</v>
      </c>
      <c r="H11" s="311"/>
    </row>
    <row r="12" spans="1:8" ht="15" customHeight="1">
      <c r="A12" s="316">
        <v>4698</v>
      </c>
      <c r="B12" s="316">
        <v>2321</v>
      </c>
      <c r="C12" s="316">
        <v>6121</v>
      </c>
      <c r="D12" s="316">
        <v>10</v>
      </c>
      <c r="E12" s="321" t="s">
        <v>513</v>
      </c>
      <c r="F12" s="322">
        <v>4000000</v>
      </c>
      <c r="G12" s="317" t="s">
        <v>504</v>
      </c>
      <c r="H12" s="311"/>
    </row>
    <row r="13" spans="1:8" ht="15" customHeight="1">
      <c r="A13" s="316">
        <v>4454</v>
      </c>
      <c r="B13" s="316">
        <v>3311</v>
      </c>
      <c r="C13" s="316">
        <v>6121</v>
      </c>
      <c r="D13" s="316">
        <v>11</v>
      </c>
      <c r="E13" s="321" t="s">
        <v>514</v>
      </c>
      <c r="F13" s="318">
        <v>98000000</v>
      </c>
      <c r="G13" s="317" t="s">
        <v>504</v>
      </c>
      <c r="H13" s="311"/>
    </row>
    <row r="14" spans="1:8" ht="15" customHeight="1">
      <c r="A14" s="316">
        <v>4615</v>
      </c>
      <c r="B14" s="316">
        <v>2219</v>
      </c>
      <c r="C14" s="316">
        <v>6121</v>
      </c>
      <c r="D14" s="316">
        <v>12</v>
      </c>
      <c r="E14" s="321" t="s">
        <v>515</v>
      </c>
      <c r="F14" s="323">
        <v>1312000</v>
      </c>
      <c r="G14" s="317" t="s">
        <v>504</v>
      </c>
      <c r="H14" s="311"/>
    </row>
    <row r="15" spans="1:8" ht="15" customHeight="1">
      <c r="A15" s="316">
        <v>4650</v>
      </c>
      <c r="B15" s="316">
        <v>2219</v>
      </c>
      <c r="C15" s="316">
        <v>6121</v>
      </c>
      <c r="D15" s="316">
        <v>13</v>
      </c>
      <c r="E15" s="321" t="s">
        <v>516</v>
      </c>
      <c r="F15" s="322">
        <v>2200000</v>
      </c>
      <c r="G15" s="317" t="s">
        <v>504</v>
      </c>
      <c r="H15" s="311"/>
    </row>
    <row r="16" spans="1:8" ht="15" customHeight="1">
      <c r="A16" s="316">
        <v>4448</v>
      </c>
      <c r="B16" s="316">
        <v>2219</v>
      </c>
      <c r="C16" s="316">
        <v>6121</v>
      </c>
      <c r="D16" s="316">
        <v>14</v>
      </c>
      <c r="E16" s="317" t="s">
        <v>517</v>
      </c>
      <c r="F16" s="319">
        <v>15200000</v>
      </c>
      <c r="G16" s="317" t="s">
        <v>504</v>
      </c>
      <c r="H16" s="311"/>
    </row>
    <row r="17" spans="1:8" ht="15" customHeight="1">
      <c r="A17" s="316">
        <v>4671</v>
      </c>
      <c r="B17" s="316">
        <v>3111</v>
      </c>
      <c r="C17" s="316">
        <v>6121</v>
      </c>
      <c r="D17" s="316">
        <v>15</v>
      </c>
      <c r="E17" s="317" t="s">
        <v>518</v>
      </c>
      <c r="F17" s="318">
        <v>4300000</v>
      </c>
      <c r="G17" s="317" t="s">
        <v>504</v>
      </c>
      <c r="H17" s="311"/>
    </row>
    <row r="18" spans="1:8" ht="15" customHeight="1">
      <c r="A18" s="316">
        <v>565</v>
      </c>
      <c r="B18" s="316">
        <v>2310</v>
      </c>
      <c r="C18" s="316">
        <v>6121</v>
      </c>
      <c r="D18" s="316">
        <v>16</v>
      </c>
      <c r="E18" s="317" t="s">
        <v>519</v>
      </c>
      <c r="F18" s="318">
        <v>18400000</v>
      </c>
      <c r="G18" s="317" t="s">
        <v>504</v>
      </c>
      <c r="H18" s="311"/>
    </row>
    <row r="19" spans="1:8" ht="25.5" customHeight="1">
      <c r="A19" s="316">
        <v>1063</v>
      </c>
      <c r="B19" s="316">
        <v>2321</v>
      </c>
      <c r="C19" s="316">
        <v>6121</v>
      </c>
      <c r="D19" s="316">
        <v>17</v>
      </c>
      <c r="E19" s="321" t="s">
        <v>520</v>
      </c>
      <c r="F19" s="322">
        <v>270000000</v>
      </c>
      <c r="G19" s="324" t="s">
        <v>521</v>
      </c>
      <c r="H19" s="311"/>
    </row>
    <row r="20" spans="1:8" ht="15" customHeight="1">
      <c r="A20" s="316">
        <v>4432</v>
      </c>
      <c r="B20" s="316">
        <v>3419</v>
      </c>
      <c r="C20" s="316">
        <v>6121</v>
      </c>
      <c r="D20" s="316">
        <v>18</v>
      </c>
      <c r="E20" s="317" t="s">
        <v>522</v>
      </c>
      <c r="F20" s="320">
        <v>1100000</v>
      </c>
      <c r="G20" s="317" t="s">
        <v>504</v>
      </c>
      <c r="H20" s="311"/>
    </row>
    <row r="21" spans="1:8" ht="15" customHeight="1">
      <c r="A21" s="316">
        <v>4319</v>
      </c>
      <c r="B21" s="316">
        <v>2321</v>
      </c>
      <c r="C21" s="316">
        <v>6121</v>
      </c>
      <c r="D21" s="316">
        <v>19</v>
      </c>
      <c r="E21" s="317" t="s">
        <v>523</v>
      </c>
      <c r="F21" s="318">
        <v>14500000</v>
      </c>
      <c r="G21" s="317" t="s">
        <v>504</v>
      </c>
      <c r="H21" s="311"/>
    </row>
    <row r="22" spans="1:7" ht="15" customHeight="1">
      <c r="A22" s="316">
        <v>562</v>
      </c>
      <c r="B22" s="316">
        <v>2321</v>
      </c>
      <c r="C22" s="316">
        <v>6121</v>
      </c>
      <c r="D22" s="316">
        <v>20</v>
      </c>
      <c r="E22" s="317" t="s">
        <v>524</v>
      </c>
      <c r="F22" s="318">
        <v>71000000</v>
      </c>
      <c r="G22" s="317" t="s">
        <v>504</v>
      </c>
    </row>
    <row r="23" spans="1:7" ht="15" customHeight="1">
      <c r="A23" s="316">
        <v>4326</v>
      </c>
      <c r="B23" s="316">
        <v>2221</v>
      </c>
      <c r="C23" s="316">
        <v>6121</v>
      </c>
      <c r="D23" s="316">
        <v>21</v>
      </c>
      <c r="E23" s="317" t="s">
        <v>525</v>
      </c>
      <c r="F23" s="320">
        <v>35000000</v>
      </c>
      <c r="G23" s="317" t="s">
        <v>504</v>
      </c>
    </row>
    <row r="24" spans="1:7" ht="15" customHeight="1" thickBot="1">
      <c r="A24" s="325">
        <v>4672</v>
      </c>
      <c r="B24" s="325">
        <v>3113</v>
      </c>
      <c r="C24" s="325">
        <v>6121</v>
      </c>
      <c r="D24" s="316">
        <v>22</v>
      </c>
      <c r="E24" s="326" t="s">
        <v>526</v>
      </c>
      <c r="F24" s="327">
        <v>600000</v>
      </c>
      <c r="G24" s="317" t="s">
        <v>504</v>
      </c>
    </row>
    <row r="25" spans="1:8" ht="15" customHeight="1" thickBot="1">
      <c r="A25" s="328"/>
      <c r="B25" s="328"/>
      <c r="C25" s="328"/>
      <c r="D25" s="328"/>
      <c r="E25" s="329" t="s">
        <v>527</v>
      </c>
      <c r="F25" s="330">
        <f>SUM(F3:F24)</f>
        <v>634862000</v>
      </c>
      <c r="G25" s="331"/>
      <c r="H25" s="311"/>
    </row>
    <row r="26" spans="1:8" ht="12.75">
      <c r="A26" s="332"/>
      <c r="B26" s="332"/>
      <c r="C26" s="332"/>
      <c r="D26" s="332"/>
      <c r="E26" s="333"/>
      <c r="F26" s="311"/>
      <c r="G26" s="333"/>
      <c r="H26" s="311"/>
    </row>
    <row r="27" spans="1:8" ht="12.75">
      <c r="A27" s="332"/>
      <c r="B27" s="332"/>
      <c r="C27" s="332"/>
      <c r="D27" s="332"/>
      <c r="E27" s="333"/>
      <c r="F27" s="311"/>
      <c r="G27" s="333"/>
      <c r="H27" s="311"/>
    </row>
    <row r="28" spans="1:7" ht="12.75">
      <c r="A28" s="334"/>
      <c r="B28" s="334"/>
      <c r="C28" s="334"/>
      <c r="D28" s="334"/>
      <c r="E28" s="335"/>
      <c r="G28" s="335"/>
    </row>
    <row r="29" spans="5:7" ht="12.75">
      <c r="E29" s="335"/>
      <c r="G29" s="335"/>
    </row>
    <row r="30" spans="5:7" ht="12.75">
      <c r="E30" s="335"/>
      <c r="G30" s="335"/>
    </row>
    <row r="31" spans="5:7" ht="12.75">
      <c r="E31" s="335"/>
      <c r="G31" s="335"/>
    </row>
    <row r="32" spans="5:7" ht="12.75">
      <c r="E32" s="335"/>
      <c r="G32" s="335"/>
    </row>
    <row r="33" spans="5:7" ht="12.75">
      <c r="E33" s="335"/>
      <c r="G33" s="335"/>
    </row>
    <row r="34" spans="5:7" ht="12.75">
      <c r="E34" s="335"/>
      <c r="G34" s="335"/>
    </row>
    <row r="35" spans="5:7" ht="12.75">
      <c r="E35" s="335"/>
      <c r="G35" s="335"/>
    </row>
    <row r="36" spans="5:7" ht="12.75">
      <c r="E36" s="335"/>
      <c r="G36" s="335"/>
    </row>
    <row r="37" spans="5:7" ht="12.75">
      <c r="E37" s="335"/>
      <c r="G37" s="335"/>
    </row>
    <row r="38" spans="5:7" ht="12.75">
      <c r="E38" s="335"/>
      <c r="G38" s="335"/>
    </row>
    <row r="39" spans="5:7" ht="12.75">
      <c r="E39" s="335"/>
      <c r="G39" s="335"/>
    </row>
    <row r="40" spans="5:7" ht="12.75">
      <c r="E40" s="335"/>
      <c r="G40" s="335"/>
    </row>
    <row r="41" spans="5:7" ht="12.75">
      <c r="E41" s="335"/>
      <c r="G41" s="335"/>
    </row>
    <row r="42" spans="5:7" ht="12.75">
      <c r="E42" s="335"/>
      <c r="G42" s="335"/>
    </row>
    <row r="43" spans="5:7" ht="12.75">
      <c r="E43" s="335"/>
      <c r="G43" s="335"/>
    </row>
    <row r="44" spans="5:7" ht="12.75">
      <c r="E44" s="335"/>
      <c r="G44" s="335"/>
    </row>
    <row r="45" ht="12.75">
      <c r="E45" s="335"/>
    </row>
  </sheetData>
  <printOptions/>
  <pageMargins left="0.55" right="0.55" top="1.23" bottom="0.51" header="0.55" footer="0.5118110236220472"/>
  <pageSetup horizontalDpi="600" verticalDpi="600" orientation="landscape" paperSize="9" r:id="rId1"/>
  <headerFooter alignWithMargins="0">
    <oddHeader>&amp;Lv Kč&amp;C&amp;"Arial CE,tučné\&amp;12Schválené investiční akce na rok 2007&amp;R&amp;"Arial CE,tučné\&amp;12Část II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6" sqref="A6"/>
    </sheetView>
  </sheetViews>
  <sheetFormatPr defaultColWidth="9.00390625" defaultRowHeight="12.75"/>
  <cols>
    <col min="1" max="4" width="5.25390625" style="311" customWidth="1"/>
    <col min="5" max="5" width="57.75390625" style="311" customWidth="1"/>
    <col min="6" max="6" width="18.75390625" style="311" customWidth="1"/>
    <col min="7" max="7" width="38.75390625" style="311" customWidth="1"/>
  </cols>
  <sheetData>
    <row r="1" spans="1:7" s="338" customFormat="1" ht="39" customHeight="1" thickBot="1">
      <c r="A1" s="336" t="s">
        <v>497</v>
      </c>
      <c r="B1" s="336" t="s">
        <v>498</v>
      </c>
      <c r="C1" s="336" t="s">
        <v>499</v>
      </c>
      <c r="D1" s="336"/>
      <c r="E1" s="336" t="s">
        <v>500</v>
      </c>
      <c r="F1" s="337" t="s">
        <v>60</v>
      </c>
      <c r="G1" s="336" t="s">
        <v>32</v>
      </c>
    </row>
    <row r="2" spans="1:7" s="257" customFormat="1" ht="21" customHeight="1">
      <c r="A2" s="439" t="s">
        <v>528</v>
      </c>
      <c r="B2" s="439"/>
      <c r="C2" s="439"/>
      <c r="D2" s="439"/>
      <c r="E2" s="439"/>
      <c r="F2" s="339"/>
      <c r="G2" s="340"/>
    </row>
    <row r="3" spans="1:7" ht="15" customHeight="1">
      <c r="A3" s="316">
        <v>4293</v>
      </c>
      <c r="B3" s="316">
        <v>3635</v>
      </c>
      <c r="C3" s="316">
        <v>6119</v>
      </c>
      <c r="D3" s="316">
        <v>1</v>
      </c>
      <c r="E3" s="317" t="s">
        <v>529</v>
      </c>
      <c r="F3" s="318">
        <v>417000</v>
      </c>
      <c r="G3" s="317" t="s">
        <v>530</v>
      </c>
    </row>
    <row r="4" spans="1:7" ht="15" customHeight="1">
      <c r="A4" s="316">
        <v>4686</v>
      </c>
      <c r="B4" s="316">
        <v>2212</v>
      </c>
      <c r="C4" s="316">
        <v>6121</v>
      </c>
      <c r="D4" s="316">
        <v>2</v>
      </c>
      <c r="E4" s="317" t="s">
        <v>531</v>
      </c>
      <c r="F4" s="318">
        <v>400000</v>
      </c>
      <c r="G4" s="317" t="s">
        <v>532</v>
      </c>
    </row>
    <row r="5" spans="1:7" ht="15" customHeight="1">
      <c r="A5" s="316">
        <v>4690</v>
      </c>
      <c r="B5" s="316">
        <v>2212</v>
      </c>
      <c r="C5" s="316">
        <v>6121</v>
      </c>
      <c r="D5" s="316">
        <v>3</v>
      </c>
      <c r="E5" s="317" t="s">
        <v>533</v>
      </c>
      <c r="F5" s="318">
        <v>1460000</v>
      </c>
      <c r="G5" s="317" t="s">
        <v>534</v>
      </c>
    </row>
    <row r="6" spans="1:7" ht="15" customHeight="1">
      <c r="A6" s="316">
        <v>4663</v>
      </c>
      <c r="B6" s="316">
        <v>5512</v>
      </c>
      <c r="C6" s="316">
        <v>6121</v>
      </c>
      <c r="D6" s="316">
        <v>4</v>
      </c>
      <c r="E6" s="317" t="s">
        <v>535</v>
      </c>
      <c r="F6" s="318">
        <v>370000</v>
      </c>
      <c r="G6" s="317" t="s">
        <v>532</v>
      </c>
    </row>
    <row r="7" spans="1:7" ht="15" customHeight="1">
      <c r="A7" s="316">
        <v>4517</v>
      </c>
      <c r="B7" s="316">
        <v>3635</v>
      </c>
      <c r="C7" s="316">
        <v>6121</v>
      </c>
      <c r="D7" s="316">
        <v>5</v>
      </c>
      <c r="E7" s="317" t="s">
        <v>536</v>
      </c>
      <c r="F7" s="318">
        <v>600000</v>
      </c>
      <c r="G7" s="317" t="s">
        <v>537</v>
      </c>
    </row>
    <row r="8" spans="1:7" ht="24" customHeight="1">
      <c r="A8" s="316">
        <v>4696</v>
      </c>
      <c r="B8" s="316">
        <v>2321</v>
      </c>
      <c r="C8" s="316">
        <v>6121</v>
      </c>
      <c r="D8" s="316">
        <v>6</v>
      </c>
      <c r="E8" s="317" t="s">
        <v>538</v>
      </c>
      <c r="F8" s="318">
        <v>110000</v>
      </c>
      <c r="G8" s="317" t="s">
        <v>539</v>
      </c>
    </row>
    <row r="9" spans="1:7" ht="15" customHeight="1">
      <c r="A9" s="316">
        <v>4693</v>
      </c>
      <c r="B9" s="316">
        <v>3635</v>
      </c>
      <c r="C9" s="316">
        <v>6119</v>
      </c>
      <c r="D9" s="316">
        <v>7</v>
      </c>
      <c r="E9" s="317" t="s">
        <v>540</v>
      </c>
      <c r="F9" s="318">
        <v>200000</v>
      </c>
      <c r="G9" s="317" t="s">
        <v>530</v>
      </c>
    </row>
    <row r="10" spans="1:7" ht="19.5" customHeight="1">
      <c r="A10" s="316">
        <v>4643</v>
      </c>
      <c r="B10" s="316">
        <v>3632</v>
      </c>
      <c r="C10" s="316">
        <v>6121</v>
      </c>
      <c r="D10" s="316">
        <v>8</v>
      </c>
      <c r="E10" s="317" t="s">
        <v>541</v>
      </c>
      <c r="F10" s="318">
        <v>30000</v>
      </c>
      <c r="G10" s="341" t="s">
        <v>542</v>
      </c>
    </row>
    <row r="11" spans="1:7" ht="15" customHeight="1">
      <c r="A11" s="316">
        <v>4194</v>
      </c>
      <c r="B11" s="316">
        <v>2219</v>
      </c>
      <c r="C11" s="316">
        <v>6121</v>
      </c>
      <c r="D11" s="316">
        <v>9</v>
      </c>
      <c r="E11" s="317" t="s">
        <v>543</v>
      </c>
      <c r="F11" s="318">
        <v>7200000</v>
      </c>
      <c r="G11" s="317" t="s">
        <v>544</v>
      </c>
    </row>
    <row r="12" spans="1:7" ht="15" customHeight="1">
      <c r="A12" s="316">
        <v>4687</v>
      </c>
      <c r="B12" s="316">
        <v>2321</v>
      </c>
      <c r="C12" s="316">
        <v>6121</v>
      </c>
      <c r="D12" s="316">
        <v>10</v>
      </c>
      <c r="E12" s="317" t="s">
        <v>545</v>
      </c>
      <c r="F12" s="318">
        <v>50000</v>
      </c>
      <c r="G12" s="317" t="s">
        <v>546</v>
      </c>
    </row>
    <row r="13" spans="1:7" ht="15" customHeight="1">
      <c r="A13" s="316">
        <v>4532</v>
      </c>
      <c r="B13" s="316">
        <v>2219</v>
      </c>
      <c r="C13" s="316">
        <v>6121</v>
      </c>
      <c r="D13" s="316">
        <v>11</v>
      </c>
      <c r="E13" s="317" t="s">
        <v>547</v>
      </c>
      <c r="F13" s="318">
        <v>300000</v>
      </c>
      <c r="G13" s="317" t="s">
        <v>548</v>
      </c>
    </row>
    <row r="14" spans="1:7" ht="21" customHeight="1">
      <c r="A14" s="316">
        <v>4431</v>
      </c>
      <c r="B14" s="316">
        <v>3635</v>
      </c>
      <c r="C14" s="316">
        <v>6119</v>
      </c>
      <c r="D14" s="316">
        <v>12</v>
      </c>
      <c r="E14" s="317" t="s">
        <v>549</v>
      </c>
      <c r="F14" s="318">
        <v>100000</v>
      </c>
      <c r="G14" s="341" t="s">
        <v>550</v>
      </c>
    </row>
    <row r="15" spans="1:7" ht="15" customHeight="1">
      <c r="A15" s="316">
        <v>4575</v>
      </c>
      <c r="B15" s="316">
        <v>2212</v>
      </c>
      <c r="C15" s="316">
        <v>6121</v>
      </c>
      <c r="D15" s="316">
        <v>13</v>
      </c>
      <c r="E15" s="317" t="s">
        <v>551</v>
      </c>
      <c r="F15" s="318">
        <v>350000</v>
      </c>
      <c r="G15" s="317" t="s">
        <v>544</v>
      </c>
    </row>
    <row r="16" spans="1:7" ht="15" customHeight="1">
      <c r="A16" s="316">
        <v>4511</v>
      </c>
      <c r="B16" s="316">
        <v>3111</v>
      </c>
      <c r="C16" s="316">
        <v>6121</v>
      </c>
      <c r="D16" s="316">
        <v>14</v>
      </c>
      <c r="E16" s="317" t="s">
        <v>552</v>
      </c>
      <c r="F16" s="318">
        <v>70000</v>
      </c>
      <c r="G16" s="317" t="s">
        <v>553</v>
      </c>
    </row>
    <row r="17" spans="1:7" ht="15" customHeight="1">
      <c r="A17" s="316">
        <v>4294</v>
      </c>
      <c r="B17" s="316">
        <v>3429</v>
      </c>
      <c r="C17" s="316">
        <v>6121</v>
      </c>
      <c r="D17" s="316">
        <v>15</v>
      </c>
      <c r="E17" s="317" t="s">
        <v>554</v>
      </c>
      <c r="F17" s="318">
        <v>6400000</v>
      </c>
      <c r="G17" s="317" t="s">
        <v>537</v>
      </c>
    </row>
    <row r="18" spans="1:7" ht="15" customHeight="1">
      <c r="A18" s="316">
        <v>4289</v>
      </c>
      <c r="B18" s="316">
        <v>3635</v>
      </c>
      <c r="C18" s="316">
        <v>6119</v>
      </c>
      <c r="D18" s="316">
        <v>16</v>
      </c>
      <c r="E18" s="317" t="s">
        <v>555</v>
      </c>
      <c r="F18" s="318">
        <v>100000</v>
      </c>
      <c r="G18" s="317" t="s">
        <v>530</v>
      </c>
    </row>
    <row r="19" spans="1:7" ht="15" customHeight="1">
      <c r="A19" s="325">
        <v>4584</v>
      </c>
      <c r="B19" s="325">
        <v>3635</v>
      </c>
      <c r="C19" s="325">
        <v>6119</v>
      </c>
      <c r="D19" s="316">
        <v>17</v>
      </c>
      <c r="E19" s="326" t="s">
        <v>556</v>
      </c>
      <c r="F19" s="327">
        <v>200000</v>
      </c>
      <c r="G19" s="326" t="s">
        <v>530</v>
      </c>
    </row>
    <row r="20" spans="1:7" s="342" customFormat="1" ht="15" customHeight="1">
      <c r="A20" s="316">
        <v>4585</v>
      </c>
      <c r="B20" s="316">
        <v>3635</v>
      </c>
      <c r="C20" s="316">
        <v>6119</v>
      </c>
      <c r="D20" s="316">
        <v>18</v>
      </c>
      <c r="E20" s="317" t="s">
        <v>557</v>
      </c>
      <c r="F20" s="318">
        <v>1533000</v>
      </c>
      <c r="G20" s="317" t="s">
        <v>530</v>
      </c>
    </row>
    <row r="21" spans="1:7" s="342" customFormat="1" ht="21.75" customHeight="1">
      <c r="A21" s="316">
        <v>4285</v>
      </c>
      <c r="B21" s="316">
        <v>3635</v>
      </c>
      <c r="C21" s="316">
        <v>6119</v>
      </c>
      <c r="D21" s="316">
        <v>19</v>
      </c>
      <c r="E21" s="317" t="s">
        <v>558</v>
      </c>
      <c r="F21" s="318">
        <v>400000</v>
      </c>
      <c r="G21" s="317" t="s">
        <v>530</v>
      </c>
    </row>
    <row r="22" spans="1:7" s="342" customFormat="1" ht="23.25" customHeight="1">
      <c r="A22" s="343">
        <v>4711</v>
      </c>
      <c r="B22" s="343">
        <v>3635</v>
      </c>
      <c r="C22" s="343">
        <v>6119</v>
      </c>
      <c r="D22" s="316">
        <v>20</v>
      </c>
      <c r="E22" s="344" t="s">
        <v>559</v>
      </c>
      <c r="F22" s="345">
        <v>1000000</v>
      </c>
      <c r="G22" s="346" t="s">
        <v>560</v>
      </c>
    </row>
    <row r="23" spans="1:7" s="342" customFormat="1" ht="15" customHeight="1">
      <c r="A23" s="316">
        <v>4188</v>
      </c>
      <c r="B23" s="316">
        <v>2333</v>
      </c>
      <c r="C23" s="316">
        <v>6121</v>
      </c>
      <c r="D23" s="316">
        <v>21</v>
      </c>
      <c r="E23" s="317" t="s">
        <v>561</v>
      </c>
      <c r="F23" s="318">
        <v>400000</v>
      </c>
      <c r="G23" s="317" t="s">
        <v>562</v>
      </c>
    </row>
    <row r="24" spans="1:7" s="347" customFormat="1" ht="15" customHeight="1">
      <c r="A24" s="325">
        <v>4712</v>
      </c>
      <c r="B24" s="325">
        <v>3635</v>
      </c>
      <c r="C24" s="325">
        <v>6119</v>
      </c>
      <c r="D24" s="316">
        <v>22</v>
      </c>
      <c r="E24" s="326" t="s">
        <v>563</v>
      </c>
      <c r="F24" s="327">
        <v>100000</v>
      </c>
      <c r="G24" s="317" t="s">
        <v>530</v>
      </c>
    </row>
    <row r="25" spans="1:7" s="347" customFormat="1" ht="15" customHeight="1">
      <c r="A25" s="325">
        <v>4290</v>
      </c>
      <c r="B25" s="325">
        <v>3635</v>
      </c>
      <c r="C25" s="325">
        <v>6119</v>
      </c>
      <c r="D25" s="316">
        <v>23</v>
      </c>
      <c r="E25" s="326" t="s">
        <v>564</v>
      </c>
      <c r="F25" s="327">
        <v>150000</v>
      </c>
      <c r="G25" s="317" t="s">
        <v>530</v>
      </c>
    </row>
    <row r="26" spans="1:7" s="347" customFormat="1" ht="15" customHeight="1">
      <c r="A26" s="325">
        <v>4522</v>
      </c>
      <c r="B26" s="325">
        <v>2212</v>
      </c>
      <c r="C26" s="325">
        <v>6121</v>
      </c>
      <c r="D26" s="316">
        <v>24</v>
      </c>
      <c r="E26" s="326" t="s">
        <v>565</v>
      </c>
      <c r="F26" s="327">
        <v>570000</v>
      </c>
      <c r="G26" s="317" t="s">
        <v>566</v>
      </c>
    </row>
    <row r="27" spans="1:7" s="347" customFormat="1" ht="15" customHeight="1">
      <c r="A27" s="325">
        <v>4462</v>
      </c>
      <c r="B27" s="325">
        <v>2212</v>
      </c>
      <c r="C27" s="325">
        <v>6121</v>
      </c>
      <c r="D27" s="316">
        <v>25</v>
      </c>
      <c r="E27" s="326" t="s">
        <v>567</v>
      </c>
      <c r="F27" s="327">
        <v>110000</v>
      </c>
      <c r="G27" s="317" t="s">
        <v>568</v>
      </c>
    </row>
    <row r="28" spans="1:7" s="342" customFormat="1" ht="15" customHeight="1">
      <c r="A28" s="316">
        <v>4710</v>
      </c>
      <c r="B28" s="316">
        <v>3635</v>
      </c>
      <c r="C28" s="316">
        <v>6119</v>
      </c>
      <c r="D28" s="316">
        <v>26</v>
      </c>
      <c r="E28" s="317" t="s">
        <v>569</v>
      </c>
      <c r="F28" s="318">
        <v>1500000</v>
      </c>
      <c r="G28" s="317" t="s">
        <v>530</v>
      </c>
    </row>
    <row r="29" spans="1:7" s="342" customFormat="1" ht="20.25" customHeight="1">
      <c r="A29" s="316">
        <v>4286</v>
      </c>
      <c r="B29" s="316">
        <v>3635</v>
      </c>
      <c r="C29" s="316">
        <v>6119</v>
      </c>
      <c r="D29" s="316">
        <v>27</v>
      </c>
      <c r="E29" s="317" t="s">
        <v>570</v>
      </c>
      <c r="F29" s="318">
        <v>300000</v>
      </c>
      <c r="G29" s="317" t="s">
        <v>530</v>
      </c>
    </row>
    <row r="30" spans="1:7" s="351" customFormat="1" ht="15" customHeight="1">
      <c r="A30" s="348">
        <v>4697</v>
      </c>
      <c r="B30" s="348">
        <v>2212</v>
      </c>
      <c r="C30" s="348">
        <v>6121</v>
      </c>
      <c r="D30" s="316">
        <v>28</v>
      </c>
      <c r="E30" s="349" t="s">
        <v>571</v>
      </c>
      <c r="F30" s="350">
        <v>300000</v>
      </c>
      <c r="G30" s="349" t="s">
        <v>532</v>
      </c>
    </row>
    <row r="31" spans="1:7" s="347" customFormat="1" ht="15" customHeight="1" thickBot="1">
      <c r="A31" s="325">
        <v>4631</v>
      </c>
      <c r="B31" s="325">
        <v>3113</v>
      </c>
      <c r="C31" s="325">
        <v>6121</v>
      </c>
      <c r="D31" s="325">
        <v>29</v>
      </c>
      <c r="E31" s="326" t="s">
        <v>572</v>
      </c>
      <c r="F31" s="327">
        <v>762000</v>
      </c>
      <c r="G31" s="326" t="s">
        <v>532</v>
      </c>
    </row>
    <row r="32" spans="1:7" s="352" customFormat="1" ht="15" customHeight="1" thickBot="1">
      <c r="A32" s="328"/>
      <c r="B32" s="328"/>
      <c r="C32" s="328"/>
      <c r="D32" s="328"/>
      <c r="E32" s="329" t="s">
        <v>527</v>
      </c>
      <c r="F32" s="330">
        <f>SUM(F3:F31)</f>
        <v>25482000</v>
      </c>
      <c r="G32" s="328"/>
    </row>
  </sheetData>
  <mergeCells count="1">
    <mergeCell ref="A2:E2"/>
  </mergeCells>
  <printOptions/>
  <pageMargins left="0.75" right="0.34" top="1.03" bottom="0.7" header="0.32" footer="0.4921259845"/>
  <pageSetup horizontalDpi="600" verticalDpi="600" orientation="landscape" paperSize="9" r:id="rId1"/>
  <headerFooter alignWithMargins="0">
    <oddHeader>&amp;L
v Kč&amp;C
&amp;"Arial CE,tučné\&amp;12Schválené investiční akce na rok 2007&amp;R
&amp;"Arial CE,tučné\&amp;12Část II</oddHeader>
    <oddFooter>&amp;C&amp;P+1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"/>
  <sheetViews>
    <sheetView workbookViewId="0" topLeftCell="A1">
      <selection activeCell="A6" sqref="A6"/>
    </sheetView>
  </sheetViews>
  <sheetFormatPr defaultColWidth="9.00390625" defaultRowHeight="12.75"/>
  <cols>
    <col min="1" max="4" width="5.25390625" style="0" customWidth="1"/>
    <col min="5" max="5" width="57.75390625" style="0" customWidth="1"/>
    <col min="6" max="6" width="18.75390625" style="0" customWidth="1"/>
    <col min="7" max="8" width="38.75390625" style="0" customWidth="1"/>
  </cols>
  <sheetData>
    <row r="1" spans="1:8" s="338" customFormat="1" ht="39" customHeight="1" thickBot="1">
      <c r="A1" s="336" t="s">
        <v>497</v>
      </c>
      <c r="B1" s="336" t="s">
        <v>498</v>
      </c>
      <c r="C1" s="353" t="s">
        <v>499</v>
      </c>
      <c r="E1" s="353" t="s">
        <v>500</v>
      </c>
      <c r="F1" s="337" t="s">
        <v>60</v>
      </c>
      <c r="G1" s="336" t="s">
        <v>32</v>
      </c>
      <c r="H1" s="336"/>
    </row>
    <row r="2" spans="1:256" s="356" customFormat="1" ht="21" customHeight="1">
      <c r="A2" s="354" t="s">
        <v>573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355"/>
      <c r="CB2" s="355"/>
      <c r="CC2" s="355"/>
      <c r="CD2" s="355"/>
      <c r="CE2" s="355"/>
      <c r="CF2" s="355"/>
      <c r="CG2" s="355"/>
      <c r="CH2" s="355"/>
      <c r="CI2" s="355"/>
      <c r="CJ2" s="355"/>
      <c r="CK2" s="355"/>
      <c r="CL2" s="355"/>
      <c r="CM2" s="355"/>
      <c r="CN2" s="355"/>
      <c r="CO2" s="355"/>
      <c r="CP2" s="355"/>
      <c r="CQ2" s="355"/>
      <c r="CR2" s="355"/>
      <c r="CS2" s="355"/>
      <c r="CT2" s="355"/>
      <c r="CU2" s="355"/>
      <c r="CV2" s="355"/>
      <c r="CW2" s="355"/>
      <c r="CX2" s="355"/>
      <c r="CY2" s="355"/>
      <c r="CZ2" s="355"/>
      <c r="DA2" s="355"/>
      <c r="DB2" s="355"/>
      <c r="DC2" s="355"/>
      <c r="DD2" s="355"/>
      <c r="DE2" s="355"/>
      <c r="DF2" s="355"/>
      <c r="DG2" s="355"/>
      <c r="DH2" s="355"/>
      <c r="DI2" s="355"/>
      <c r="DJ2" s="355"/>
      <c r="DK2" s="355"/>
      <c r="DL2" s="355"/>
      <c r="DM2" s="355"/>
      <c r="DN2" s="355"/>
      <c r="DO2" s="355"/>
      <c r="DP2" s="355"/>
      <c r="DQ2" s="355"/>
      <c r="DR2" s="355"/>
      <c r="DS2" s="355"/>
      <c r="DT2" s="355"/>
      <c r="DU2" s="355"/>
      <c r="DV2" s="355"/>
      <c r="DW2" s="355"/>
      <c r="DX2" s="355"/>
      <c r="DY2" s="355"/>
      <c r="DZ2" s="355"/>
      <c r="EA2" s="355"/>
      <c r="EB2" s="355"/>
      <c r="EC2" s="355"/>
      <c r="ED2" s="355"/>
      <c r="EE2" s="355"/>
      <c r="EF2" s="355"/>
      <c r="EG2" s="355"/>
      <c r="EH2" s="355"/>
      <c r="EI2" s="355"/>
      <c r="EJ2" s="355"/>
      <c r="EK2" s="355"/>
      <c r="EL2" s="355"/>
      <c r="EM2" s="355"/>
      <c r="EN2" s="355"/>
      <c r="EO2" s="355"/>
      <c r="EP2" s="355"/>
      <c r="EQ2" s="355"/>
      <c r="ER2" s="355"/>
      <c r="ES2" s="355"/>
      <c r="ET2" s="355"/>
      <c r="EU2" s="355"/>
      <c r="EV2" s="355"/>
      <c r="EW2" s="355"/>
      <c r="EX2" s="355"/>
      <c r="EY2" s="355"/>
      <c r="EZ2" s="355"/>
      <c r="FA2" s="355"/>
      <c r="FB2" s="355"/>
      <c r="FC2" s="355"/>
      <c r="FD2" s="355"/>
      <c r="FE2" s="355"/>
      <c r="FF2" s="355"/>
      <c r="FG2" s="355"/>
      <c r="FH2" s="355"/>
      <c r="FI2" s="355"/>
      <c r="FJ2" s="355"/>
      <c r="FK2" s="355"/>
      <c r="FL2" s="355"/>
      <c r="FM2" s="355"/>
      <c r="FN2" s="355"/>
      <c r="FO2" s="355"/>
      <c r="FP2" s="355"/>
      <c r="FQ2" s="355"/>
      <c r="FR2" s="355"/>
      <c r="FS2" s="355"/>
      <c r="FT2" s="355"/>
      <c r="FU2" s="355"/>
      <c r="FV2" s="355"/>
      <c r="FW2" s="355"/>
      <c r="FX2" s="355"/>
      <c r="FY2" s="355"/>
      <c r="FZ2" s="355"/>
      <c r="GA2" s="355"/>
      <c r="GB2" s="355"/>
      <c r="GC2" s="355"/>
      <c r="GD2" s="355"/>
      <c r="GE2" s="355"/>
      <c r="GF2" s="355"/>
      <c r="GG2" s="355"/>
      <c r="GH2" s="355"/>
      <c r="GI2" s="355"/>
      <c r="GJ2" s="355"/>
      <c r="GK2" s="355"/>
      <c r="GL2" s="355"/>
      <c r="GM2" s="355"/>
      <c r="GN2" s="355"/>
      <c r="GO2" s="355"/>
      <c r="GP2" s="355"/>
      <c r="GQ2" s="355"/>
      <c r="GR2" s="355"/>
      <c r="GS2" s="355"/>
      <c r="GT2" s="355"/>
      <c r="GU2" s="355"/>
      <c r="GV2" s="355"/>
      <c r="GW2" s="355"/>
      <c r="GX2" s="355"/>
      <c r="GY2" s="355"/>
      <c r="GZ2" s="355"/>
      <c r="HA2" s="355"/>
      <c r="HB2" s="355"/>
      <c r="HC2" s="355"/>
      <c r="HD2" s="355"/>
      <c r="HE2" s="355"/>
      <c r="HF2" s="355"/>
      <c r="HG2" s="355"/>
      <c r="HH2" s="355"/>
      <c r="HI2" s="355"/>
      <c r="HJ2" s="355"/>
      <c r="HK2" s="355"/>
      <c r="HL2" s="355"/>
      <c r="HM2" s="355"/>
      <c r="HN2" s="355"/>
      <c r="HO2" s="355"/>
      <c r="HP2" s="355"/>
      <c r="HQ2" s="355"/>
      <c r="HR2" s="355"/>
      <c r="HS2" s="355"/>
      <c r="HT2" s="355"/>
      <c r="HU2" s="355"/>
      <c r="HV2" s="355"/>
      <c r="HW2" s="355"/>
      <c r="HX2" s="355"/>
      <c r="HY2" s="355"/>
      <c r="HZ2" s="355"/>
      <c r="IA2" s="355"/>
      <c r="IB2" s="355"/>
      <c r="IC2" s="355"/>
      <c r="ID2" s="355"/>
      <c r="IE2" s="355"/>
      <c r="IF2" s="355"/>
      <c r="IG2" s="355"/>
      <c r="IH2" s="355"/>
      <c r="II2" s="355"/>
      <c r="IJ2" s="355"/>
      <c r="IK2" s="355"/>
      <c r="IL2" s="355"/>
      <c r="IM2" s="355"/>
      <c r="IN2" s="355"/>
      <c r="IO2" s="355"/>
      <c r="IP2" s="355"/>
      <c r="IQ2" s="355"/>
      <c r="IR2" s="355"/>
      <c r="IS2" s="355"/>
      <c r="IT2" s="355"/>
      <c r="IU2" s="355"/>
      <c r="IV2" s="355"/>
    </row>
    <row r="3" spans="1:8" s="257" customFormat="1" ht="15" customHeight="1">
      <c r="A3" s="357">
        <v>4334</v>
      </c>
      <c r="B3" s="357">
        <v>3421</v>
      </c>
      <c r="C3" s="358">
        <v>6121</v>
      </c>
      <c r="D3" s="343">
        <v>1</v>
      </c>
      <c r="E3" s="359" t="s">
        <v>574</v>
      </c>
      <c r="F3" s="323">
        <v>207000</v>
      </c>
      <c r="G3" s="360" t="s">
        <v>575</v>
      </c>
      <c r="H3" s="361"/>
    </row>
    <row r="4" spans="1:8" s="257" customFormat="1" ht="15" customHeight="1">
      <c r="A4" s="362">
        <v>4607</v>
      </c>
      <c r="B4" s="316">
        <v>5512</v>
      </c>
      <c r="C4" s="363">
        <v>6123</v>
      </c>
      <c r="D4" s="343">
        <v>2</v>
      </c>
      <c r="E4" s="364" t="s">
        <v>576</v>
      </c>
      <c r="F4" s="319">
        <v>1074000</v>
      </c>
      <c r="G4" s="365" t="s">
        <v>577</v>
      </c>
      <c r="H4" s="366"/>
    </row>
    <row r="5" spans="1:8" s="257" customFormat="1" ht="15" customHeight="1">
      <c r="A5" s="316">
        <v>975</v>
      </c>
      <c r="B5" s="316">
        <v>2321</v>
      </c>
      <c r="C5" s="363">
        <v>6121</v>
      </c>
      <c r="D5" s="343">
        <v>3</v>
      </c>
      <c r="E5" s="364" t="s">
        <v>578</v>
      </c>
      <c r="F5" s="318">
        <v>2446000</v>
      </c>
      <c r="G5" s="317" t="s">
        <v>579</v>
      </c>
      <c r="H5" s="366"/>
    </row>
    <row r="6" spans="1:8" s="257" customFormat="1" ht="15" customHeight="1" thickBot="1">
      <c r="A6" s="325">
        <v>4577</v>
      </c>
      <c r="B6" s="325">
        <v>3792</v>
      </c>
      <c r="C6" s="367">
        <v>6122</v>
      </c>
      <c r="D6" s="368">
        <v>4</v>
      </c>
      <c r="E6" s="369" t="s">
        <v>580</v>
      </c>
      <c r="F6" s="370">
        <v>6500000</v>
      </c>
      <c r="G6" s="371" t="s">
        <v>504</v>
      </c>
      <c r="H6" s="366"/>
    </row>
    <row r="7" spans="1:8" s="374" customFormat="1" ht="15" customHeight="1" thickBot="1">
      <c r="A7" s="372"/>
      <c r="B7" s="372"/>
      <c r="C7" s="373"/>
      <c r="E7" s="375" t="s">
        <v>527</v>
      </c>
      <c r="F7" s="376">
        <f>SUM(F3:F6)</f>
        <v>10227000</v>
      </c>
      <c r="G7" s="372"/>
      <c r="H7" s="372"/>
    </row>
  </sheetData>
  <printOptions/>
  <pageMargins left="0.59" right="0.38" top="1.42" bottom="1" header="0.4921259845" footer="0.4921259845"/>
  <pageSetup horizontalDpi="600" verticalDpi="600" orientation="landscape" paperSize="9" r:id="rId1"/>
  <headerFooter alignWithMargins="0">
    <oddHeader>&amp;L
v Kč&amp;C
&amp;"Arial CE,tučné\&amp;12Schválené investiční akce na rok 2007&amp;R
&amp;"Arial CE,tučné\&amp;12Část II</oddHeader>
    <oddFooter>&amp;C&amp;P+3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6" sqref="A6"/>
    </sheetView>
  </sheetViews>
  <sheetFormatPr defaultColWidth="9.00390625" defaultRowHeight="12.75"/>
  <cols>
    <col min="1" max="4" width="5.25390625" style="0" customWidth="1"/>
    <col min="5" max="5" width="57.75390625" style="0" customWidth="1"/>
    <col min="6" max="6" width="18.75390625" style="0" customWidth="1"/>
    <col min="7" max="7" width="38.75390625" style="0" customWidth="1"/>
  </cols>
  <sheetData>
    <row r="1" spans="1:7" s="377" customFormat="1" ht="39" customHeight="1" thickBot="1">
      <c r="A1" s="336" t="s">
        <v>497</v>
      </c>
      <c r="B1" s="336" t="s">
        <v>498</v>
      </c>
      <c r="C1" s="336" t="s">
        <v>499</v>
      </c>
      <c r="D1" s="336"/>
      <c r="E1" s="336" t="s">
        <v>500</v>
      </c>
      <c r="F1" s="337" t="s">
        <v>60</v>
      </c>
      <c r="G1" s="336" t="s">
        <v>32</v>
      </c>
    </row>
    <row r="2" spans="1:256" s="442" customFormat="1" ht="21" customHeight="1">
      <c r="A2" s="440" t="s">
        <v>581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/>
      <c r="BL2" s="441"/>
      <c r="BM2" s="441"/>
      <c r="BN2" s="441"/>
      <c r="BO2" s="441"/>
      <c r="BP2" s="441"/>
      <c r="BQ2" s="441"/>
      <c r="BR2" s="441"/>
      <c r="BS2" s="441"/>
      <c r="BT2" s="441"/>
      <c r="BU2" s="441"/>
      <c r="BV2" s="441"/>
      <c r="BW2" s="441"/>
      <c r="BX2" s="441"/>
      <c r="BY2" s="441"/>
      <c r="BZ2" s="441"/>
      <c r="CA2" s="441"/>
      <c r="CB2" s="441"/>
      <c r="CC2" s="441"/>
      <c r="CD2" s="441"/>
      <c r="CE2" s="441"/>
      <c r="CF2" s="441"/>
      <c r="CG2" s="441"/>
      <c r="CH2" s="441"/>
      <c r="CI2" s="441"/>
      <c r="CJ2" s="441"/>
      <c r="CK2" s="441"/>
      <c r="CL2" s="441"/>
      <c r="CM2" s="441"/>
      <c r="CN2" s="441"/>
      <c r="CO2" s="441"/>
      <c r="CP2" s="441"/>
      <c r="CQ2" s="441"/>
      <c r="CR2" s="441"/>
      <c r="CS2" s="441"/>
      <c r="CT2" s="441"/>
      <c r="CU2" s="441"/>
      <c r="CV2" s="441"/>
      <c r="CW2" s="441"/>
      <c r="CX2" s="441"/>
      <c r="CY2" s="441"/>
      <c r="CZ2" s="441"/>
      <c r="DA2" s="441"/>
      <c r="DB2" s="441"/>
      <c r="DC2" s="441"/>
      <c r="DD2" s="441"/>
      <c r="DE2" s="441"/>
      <c r="DF2" s="441"/>
      <c r="DG2" s="441"/>
      <c r="DH2" s="441"/>
      <c r="DI2" s="441"/>
      <c r="DJ2" s="441"/>
      <c r="DK2" s="441"/>
      <c r="DL2" s="441"/>
      <c r="DM2" s="441"/>
      <c r="DN2" s="441"/>
      <c r="DO2" s="441"/>
      <c r="DP2" s="441"/>
      <c r="DQ2" s="441"/>
      <c r="DR2" s="441"/>
      <c r="DS2" s="441"/>
      <c r="DT2" s="441"/>
      <c r="DU2" s="441"/>
      <c r="DV2" s="441"/>
      <c r="DW2" s="441"/>
      <c r="DX2" s="441"/>
      <c r="DY2" s="441"/>
      <c r="DZ2" s="441"/>
      <c r="EA2" s="441"/>
      <c r="EB2" s="441"/>
      <c r="EC2" s="441"/>
      <c r="ED2" s="441"/>
      <c r="EE2" s="441"/>
      <c r="EF2" s="441"/>
      <c r="EG2" s="441"/>
      <c r="EH2" s="441"/>
      <c r="EI2" s="441"/>
      <c r="EJ2" s="441"/>
      <c r="EK2" s="441"/>
      <c r="EL2" s="441"/>
      <c r="EM2" s="441"/>
      <c r="EN2" s="441"/>
      <c r="EO2" s="441"/>
      <c r="EP2" s="441"/>
      <c r="EQ2" s="441"/>
      <c r="ER2" s="441"/>
      <c r="ES2" s="441"/>
      <c r="ET2" s="441"/>
      <c r="EU2" s="441"/>
      <c r="EV2" s="441"/>
      <c r="EW2" s="441"/>
      <c r="EX2" s="441"/>
      <c r="EY2" s="441"/>
      <c r="EZ2" s="441"/>
      <c r="FA2" s="441"/>
      <c r="FB2" s="441"/>
      <c r="FC2" s="441"/>
      <c r="FD2" s="441"/>
      <c r="FE2" s="441"/>
      <c r="FF2" s="441"/>
      <c r="FG2" s="441"/>
      <c r="FH2" s="441"/>
      <c r="FI2" s="441"/>
      <c r="FJ2" s="441"/>
      <c r="FK2" s="441"/>
      <c r="FL2" s="441"/>
      <c r="FM2" s="441"/>
      <c r="FN2" s="441"/>
      <c r="FO2" s="441"/>
      <c r="FP2" s="441"/>
      <c r="FQ2" s="441"/>
      <c r="FR2" s="441"/>
      <c r="FS2" s="441"/>
      <c r="FT2" s="441"/>
      <c r="FU2" s="441"/>
      <c r="FV2" s="441"/>
      <c r="FW2" s="441"/>
      <c r="FX2" s="441"/>
      <c r="FY2" s="441"/>
      <c r="FZ2" s="441"/>
      <c r="GA2" s="441"/>
      <c r="GB2" s="441"/>
      <c r="GC2" s="441"/>
      <c r="GD2" s="441"/>
      <c r="GE2" s="441"/>
      <c r="GF2" s="441"/>
      <c r="GG2" s="441"/>
      <c r="GH2" s="441"/>
      <c r="GI2" s="441"/>
      <c r="GJ2" s="441"/>
      <c r="GK2" s="441"/>
      <c r="GL2" s="441"/>
      <c r="GM2" s="441"/>
      <c r="GN2" s="441"/>
      <c r="GO2" s="441"/>
      <c r="GP2" s="441"/>
      <c r="GQ2" s="441"/>
      <c r="GR2" s="441"/>
      <c r="GS2" s="441"/>
      <c r="GT2" s="441"/>
      <c r="GU2" s="441"/>
      <c r="GV2" s="441"/>
      <c r="GW2" s="441"/>
      <c r="GX2" s="441"/>
      <c r="GY2" s="441"/>
      <c r="GZ2" s="441"/>
      <c r="HA2" s="441"/>
      <c r="HB2" s="441"/>
      <c r="HC2" s="441"/>
      <c r="HD2" s="441"/>
      <c r="HE2" s="441"/>
      <c r="HF2" s="441"/>
      <c r="HG2" s="441"/>
      <c r="HH2" s="441"/>
      <c r="HI2" s="441"/>
      <c r="HJ2" s="441"/>
      <c r="HK2" s="441"/>
      <c r="HL2" s="441"/>
      <c r="HM2" s="441"/>
      <c r="HN2" s="441"/>
      <c r="HO2" s="441"/>
      <c r="HP2" s="441"/>
      <c r="HQ2" s="441"/>
      <c r="HR2" s="441"/>
      <c r="HS2" s="441"/>
      <c r="HT2" s="441"/>
      <c r="HU2" s="441"/>
      <c r="HV2" s="441"/>
      <c r="HW2" s="441"/>
      <c r="HX2" s="441"/>
      <c r="HY2" s="441"/>
      <c r="HZ2" s="441"/>
      <c r="IA2" s="441"/>
      <c r="IB2" s="441"/>
      <c r="IC2" s="441"/>
      <c r="ID2" s="441"/>
      <c r="IE2" s="441"/>
      <c r="IF2" s="441"/>
      <c r="IG2" s="441"/>
      <c r="IH2" s="441"/>
      <c r="II2" s="441"/>
      <c r="IJ2" s="441"/>
      <c r="IK2" s="441"/>
      <c r="IL2" s="441"/>
      <c r="IM2" s="441"/>
      <c r="IN2" s="441"/>
      <c r="IO2" s="441"/>
      <c r="IP2" s="441"/>
      <c r="IQ2" s="441"/>
      <c r="IR2" s="441"/>
      <c r="IS2" s="441"/>
      <c r="IT2" s="441"/>
      <c r="IU2" s="441"/>
      <c r="IV2" s="441"/>
    </row>
    <row r="3" spans="1:7" ht="15" customHeight="1">
      <c r="A3" s="316">
        <v>4334</v>
      </c>
      <c r="B3" s="316">
        <v>3421</v>
      </c>
      <c r="C3" s="316">
        <v>6202</v>
      </c>
      <c r="D3" s="378">
        <v>1</v>
      </c>
      <c r="E3" s="317" t="s">
        <v>582</v>
      </c>
      <c r="F3" s="379">
        <v>10000000</v>
      </c>
      <c r="G3" s="317" t="s">
        <v>583</v>
      </c>
    </row>
    <row r="4" spans="1:7" ht="15" customHeight="1">
      <c r="A4" s="378">
        <v>735</v>
      </c>
      <c r="B4" s="378">
        <v>2212</v>
      </c>
      <c r="C4" s="378">
        <v>6313</v>
      </c>
      <c r="D4" s="378">
        <v>2</v>
      </c>
      <c r="E4" s="317" t="s">
        <v>584</v>
      </c>
      <c r="F4" s="318">
        <v>500000</v>
      </c>
      <c r="G4" s="317" t="s">
        <v>585</v>
      </c>
    </row>
    <row r="5" spans="1:7" ht="15" customHeight="1">
      <c r="A5" s="378">
        <v>569</v>
      </c>
      <c r="B5" s="378">
        <v>2271</v>
      </c>
      <c r="C5" s="378">
        <v>6313</v>
      </c>
      <c r="D5" s="378">
        <v>3</v>
      </c>
      <c r="E5" s="317" t="s">
        <v>586</v>
      </c>
      <c r="F5" s="318">
        <v>32148000</v>
      </c>
      <c r="G5" s="317" t="s">
        <v>504</v>
      </c>
    </row>
    <row r="6" spans="1:7" ht="15" customHeight="1">
      <c r="A6" s="378">
        <v>953</v>
      </c>
      <c r="B6" s="378">
        <v>3419</v>
      </c>
      <c r="C6" s="380">
        <v>6202</v>
      </c>
      <c r="D6" s="378">
        <v>4</v>
      </c>
      <c r="E6" s="317" t="s">
        <v>587</v>
      </c>
      <c r="F6" s="318">
        <v>7000000</v>
      </c>
      <c r="G6" s="317" t="s">
        <v>588</v>
      </c>
    </row>
    <row r="7" spans="1:7" ht="15" customHeight="1">
      <c r="A7" s="378">
        <v>4699</v>
      </c>
      <c r="B7" s="378">
        <v>3312</v>
      </c>
      <c r="C7" s="380">
        <v>6351</v>
      </c>
      <c r="D7" s="378">
        <v>5</v>
      </c>
      <c r="E7" s="317" t="s">
        <v>589</v>
      </c>
      <c r="F7" s="319">
        <v>500000</v>
      </c>
      <c r="G7" s="317" t="s">
        <v>590</v>
      </c>
    </row>
    <row r="8" spans="1:7" ht="15" customHeight="1">
      <c r="A8" s="378">
        <v>4550</v>
      </c>
      <c r="B8" s="378">
        <v>3419</v>
      </c>
      <c r="C8" s="380">
        <v>6313</v>
      </c>
      <c r="D8" s="378">
        <v>6</v>
      </c>
      <c r="E8" s="317" t="s">
        <v>591</v>
      </c>
      <c r="F8" s="318">
        <v>1100000</v>
      </c>
      <c r="G8" s="317" t="s">
        <v>588</v>
      </c>
    </row>
    <row r="9" spans="1:7" ht="15" customHeight="1">
      <c r="A9" s="378">
        <v>4715</v>
      </c>
      <c r="B9" s="378">
        <v>6409</v>
      </c>
      <c r="C9" s="380">
        <v>6121</v>
      </c>
      <c r="D9" s="378">
        <v>7</v>
      </c>
      <c r="E9" s="381" t="s">
        <v>592</v>
      </c>
      <c r="F9" s="382">
        <v>650000</v>
      </c>
      <c r="G9" s="365" t="s">
        <v>593</v>
      </c>
    </row>
    <row r="10" spans="1:7" ht="15" customHeight="1">
      <c r="A10" s="383">
        <v>4716</v>
      </c>
      <c r="B10" s="378">
        <v>3745</v>
      </c>
      <c r="C10" s="380">
        <v>6121</v>
      </c>
      <c r="D10" s="378">
        <v>8</v>
      </c>
      <c r="E10" s="381" t="s">
        <v>594</v>
      </c>
      <c r="F10" s="384">
        <v>1600000</v>
      </c>
      <c r="G10" s="365" t="s">
        <v>595</v>
      </c>
    </row>
    <row r="11" spans="1:8" ht="15" customHeight="1" thickBot="1">
      <c r="A11" s="385">
        <v>59</v>
      </c>
      <c r="B11" s="385">
        <v>2321</v>
      </c>
      <c r="C11" s="385">
        <v>6349</v>
      </c>
      <c r="D11" s="378">
        <v>9</v>
      </c>
      <c r="E11" s="349" t="s">
        <v>596</v>
      </c>
      <c r="F11" s="350">
        <v>1000000</v>
      </c>
      <c r="G11" s="349" t="s">
        <v>597</v>
      </c>
      <c r="H11" s="311"/>
    </row>
    <row r="12" spans="1:7" s="352" customFormat="1" ht="15" customHeight="1" thickBot="1">
      <c r="A12" s="386"/>
      <c r="B12" s="386"/>
      <c r="C12" s="386"/>
      <c r="D12" s="386"/>
      <c r="E12" s="387" t="s">
        <v>527</v>
      </c>
      <c r="F12" s="388">
        <f>SUM(F3:F11)</f>
        <v>54498000</v>
      </c>
      <c r="G12" s="372"/>
    </row>
    <row r="13" spans="1:7" ht="15" customHeight="1">
      <c r="A13" s="389"/>
      <c r="B13" s="389"/>
      <c r="C13" s="389"/>
      <c r="D13" s="389"/>
      <c r="E13" s="390"/>
      <c r="F13" s="392"/>
      <c r="G13" s="393"/>
    </row>
    <row r="14" spans="1:7" ht="15" customHeight="1">
      <c r="A14" s="389"/>
      <c r="B14" s="389"/>
      <c r="C14" s="389"/>
      <c r="D14" s="389"/>
      <c r="E14" s="390"/>
      <c r="F14" s="392"/>
      <c r="G14" s="393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1">
    <mergeCell ref="A2:IV2"/>
  </mergeCells>
  <printOptions/>
  <pageMargins left="0.58" right="0.52" top="1.06" bottom="0.62" header="0.34" footer="0.26"/>
  <pageSetup horizontalDpi="600" verticalDpi="600" orientation="landscape" paperSize="9" r:id="rId1"/>
  <headerFooter alignWithMargins="0">
    <oddHeader>&amp;L
v Kč&amp;C
&amp;"Arial CE,tučné\&amp;12Schválené investiční akce na rok 2007&amp;R
&amp;"Arial CE,tučné\&amp;12Část II</oddHeader>
    <oddFooter>&amp;C&amp;P+4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A6" sqref="A6"/>
    </sheetView>
  </sheetViews>
  <sheetFormatPr defaultColWidth="9.00390625" defaultRowHeight="12.75"/>
  <cols>
    <col min="1" max="4" width="5.125" style="0" customWidth="1"/>
    <col min="5" max="5" width="57.75390625" style="0" customWidth="1"/>
    <col min="6" max="6" width="18.75390625" style="0" customWidth="1"/>
    <col min="7" max="7" width="38.75390625" style="0" customWidth="1"/>
    <col min="8" max="8" width="0.2421875" style="0" hidden="1" customWidth="1"/>
  </cols>
  <sheetData>
    <row r="1" spans="1:7" s="377" customFormat="1" ht="39" customHeight="1" thickBot="1">
      <c r="A1" s="336" t="s">
        <v>497</v>
      </c>
      <c r="B1" s="336" t="s">
        <v>498</v>
      </c>
      <c r="C1" s="336" t="s">
        <v>499</v>
      </c>
      <c r="D1" s="336"/>
      <c r="E1" s="336" t="s">
        <v>500</v>
      </c>
      <c r="F1" s="337" t="s">
        <v>60</v>
      </c>
      <c r="G1" s="336" t="s">
        <v>32</v>
      </c>
    </row>
    <row r="2" spans="1:256" s="442" customFormat="1" ht="21" customHeight="1">
      <c r="A2" s="443" t="s">
        <v>598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/>
      <c r="BL2" s="441"/>
      <c r="BM2" s="441"/>
      <c r="BN2" s="441"/>
      <c r="BO2" s="441"/>
      <c r="BP2" s="441"/>
      <c r="BQ2" s="441"/>
      <c r="BR2" s="441"/>
      <c r="BS2" s="441"/>
      <c r="BT2" s="441"/>
      <c r="BU2" s="441"/>
      <c r="BV2" s="441"/>
      <c r="BW2" s="441"/>
      <c r="BX2" s="441"/>
      <c r="BY2" s="441"/>
      <c r="BZ2" s="441"/>
      <c r="CA2" s="441"/>
      <c r="CB2" s="441"/>
      <c r="CC2" s="441"/>
      <c r="CD2" s="441"/>
      <c r="CE2" s="441"/>
      <c r="CF2" s="441"/>
      <c r="CG2" s="441"/>
      <c r="CH2" s="441"/>
      <c r="CI2" s="441"/>
      <c r="CJ2" s="441"/>
      <c r="CK2" s="441"/>
      <c r="CL2" s="441"/>
      <c r="CM2" s="441"/>
      <c r="CN2" s="441"/>
      <c r="CO2" s="441"/>
      <c r="CP2" s="441"/>
      <c r="CQ2" s="441"/>
      <c r="CR2" s="441"/>
      <c r="CS2" s="441"/>
      <c r="CT2" s="441"/>
      <c r="CU2" s="441"/>
      <c r="CV2" s="441"/>
      <c r="CW2" s="441"/>
      <c r="CX2" s="441"/>
      <c r="CY2" s="441"/>
      <c r="CZ2" s="441"/>
      <c r="DA2" s="441"/>
      <c r="DB2" s="441"/>
      <c r="DC2" s="441"/>
      <c r="DD2" s="441"/>
      <c r="DE2" s="441"/>
      <c r="DF2" s="441"/>
      <c r="DG2" s="441"/>
      <c r="DH2" s="441"/>
      <c r="DI2" s="441"/>
      <c r="DJ2" s="441"/>
      <c r="DK2" s="441"/>
      <c r="DL2" s="441"/>
      <c r="DM2" s="441"/>
      <c r="DN2" s="441"/>
      <c r="DO2" s="441"/>
      <c r="DP2" s="441"/>
      <c r="DQ2" s="441"/>
      <c r="DR2" s="441"/>
      <c r="DS2" s="441"/>
      <c r="DT2" s="441"/>
      <c r="DU2" s="441"/>
      <c r="DV2" s="441"/>
      <c r="DW2" s="441"/>
      <c r="DX2" s="441"/>
      <c r="DY2" s="441"/>
      <c r="DZ2" s="441"/>
      <c r="EA2" s="441"/>
      <c r="EB2" s="441"/>
      <c r="EC2" s="441"/>
      <c r="ED2" s="441"/>
      <c r="EE2" s="441"/>
      <c r="EF2" s="441"/>
      <c r="EG2" s="441"/>
      <c r="EH2" s="441"/>
      <c r="EI2" s="441"/>
      <c r="EJ2" s="441"/>
      <c r="EK2" s="441"/>
      <c r="EL2" s="441"/>
      <c r="EM2" s="441"/>
      <c r="EN2" s="441"/>
      <c r="EO2" s="441"/>
      <c r="EP2" s="441"/>
      <c r="EQ2" s="441"/>
      <c r="ER2" s="441"/>
      <c r="ES2" s="441"/>
      <c r="ET2" s="441"/>
      <c r="EU2" s="441"/>
      <c r="EV2" s="441"/>
      <c r="EW2" s="441"/>
      <c r="EX2" s="441"/>
      <c r="EY2" s="441"/>
      <c r="EZ2" s="441"/>
      <c r="FA2" s="441"/>
      <c r="FB2" s="441"/>
      <c r="FC2" s="441"/>
      <c r="FD2" s="441"/>
      <c r="FE2" s="441"/>
      <c r="FF2" s="441"/>
      <c r="FG2" s="441"/>
      <c r="FH2" s="441"/>
      <c r="FI2" s="441"/>
      <c r="FJ2" s="441"/>
      <c r="FK2" s="441"/>
      <c r="FL2" s="441"/>
      <c r="FM2" s="441"/>
      <c r="FN2" s="441"/>
      <c r="FO2" s="441"/>
      <c r="FP2" s="441"/>
      <c r="FQ2" s="441"/>
      <c r="FR2" s="441"/>
      <c r="FS2" s="441"/>
      <c r="FT2" s="441"/>
      <c r="FU2" s="441"/>
      <c r="FV2" s="441"/>
      <c r="FW2" s="441"/>
      <c r="FX2" s="441"/>
      <c r="FY2" s="441"/>
      <c r="FZ2" s="441"/>
      <c r="GA2" s="441"/>
      <c r="GB2" s="441"/>
      <c r="GC2" s="441"/>
      <c r="GD2" s="441"/>
      <c r="GE2" s="441"/>
      <c r="GF2" s="441"/>
      <c r="GG2" s="441"/>
      <c r="GH2" s="441"/>
      <c r="GI2" s="441"/>
      <c r="GJ2" s="441"/>
      <c r="GK2" s="441"/>
      <c r="GL2" s="441"/>
      <c r="GM2" s="441"/>
      <c r="GN2" s="441"/>
      <c r="GO2" s="441"/>
      <c r="GP2" s="441"/>
      <c r="GQ2" s="441"/>
      <c r="GR2" s="441"/>
      <c r="GS2" s="441"/>
      <c r="GT2" s="441"/>
      <c r="GU2" s="441"/>
      <c r="GV2" s="441"/>
      <c r="GW2" s="441"/>
      <c r="GX2" s="441"/>
      <c r="GY2" s="441"/>
      <c r="GZ2" s="441"/>
      <c r="HA2" s="441"/>
      <c r="HB2" s="441"/>
      <c r="HC2" s="441"/>
      <c r="HD2" s="441"/>
      <c r="HE2" s="441"/>
      <c r="HF2" s="441"/>
      <c r="HG2" s="441"/>
      <c r="HH2" s="441"/>
      <c r="HI2" s="441"/>
      <c r="HJ2" s="441"/>
      <c r="HK2" s="441"/>
      <c r="HL2" s="441"/>
      <c r="HM2" s="441"/>
      <c r="HN2" s="441"/>
      <c r="HO2" s="441"/>
      <c r="HP2" s="441"/>
      <c r="HQ2" s="441"/>
      <c r="HR2" s="441"/>
      <c r="HS2" s="441"/>
      <c r="HT2" s="441"/>
      <c r="HU2" s="441"/>
      <c r="HV2" s="441"/>
      <c r="HW2" s="441"/>
      <c r="HX2" s="441"/>
      <c r="HY2" s="441"/>
      <c r="HZ2" s="441"/>
      <c r="IA2" s="441"/>
      <c r="IB2" s="441"/>
      <c r="IC2" s="441"/>
      <c r="ID2" s="441"/>
      <c r="IE2" s="441"/>
      <c r="IF2" s="441"/>
      <c r="IG2" s="441"/>
      <c r="IH2" s="441"/>
      <c r="II2" s="441"/>
      <c r="IJ2" s="441"/>
      <c r="IK2" s="441"/>
      <c r="IL2" s="441"/>
      <c r="IM2" s="441"/>
      <c r="IN2" s="441"/>
      <c r="IO2" s="441"/>
      <c r="IP2" s="441"/>
      <c r="IQ2" s="441"/>
      <c r="IR2" s="441"/>
      <c r="IS2" s="441"/>
      <c r="IT2" s="441"/>
      <c r="IU2" s="441"/>
      <c r="IV2" s="441"/>
    </row>
    <row r="3" spans="1:7" ht="33" customHeight="1" thickBot="1">
      <c r="A3" s="325"/>
      <c r="B3" s="325">
        <v>3612</v>
      </c>
      <c r="C3" s="325">
        <v>6121</v>
      </c>
      <c r="D3" s="325">
        <v>1</v>
      </c>
      <c r="E3" s="326" t="s">
        <v>599</v>
      </c>
      <c r="F3" s="327">
        <v>19000000</v>
      </c>
      <c r="G3" s="326"/>
    </row>
    <row r="4" spans="1:7" s="352" customFormat="1" ht="13.5" thickBot="1">
      <c r="A4" s="328"/>
      <c r="B4" s="328"/>
      <c r="C4" s="328"/>
      <c r="D4" s="328"/>
      <c r="E4" s="329" t="s">
        <v>527</v>
      </c>
      <c r="F4" s="330">
        <f>SUM(F3:F3)</f>
        <v>19000000</v>
      </c>
      <c r="G4" s="394"/>
    </row>
    <row r="5" spans="1:7" ht="12.75">
      <c r="A5" s="334"/>
      <c r="B5" s="334"/>
      <c r="C5" s="334"/>
      <c r="D5" s="334"/>
      <c r="E5" s="334"/>
      <c r="F5" s="334"/>
      <c r="G5" s="334"/>
    </row>
    <row r="6" spans="1:7" ht="12.75">
      <c r="A6" s="334"/>
      <c r="B6" s="334"/>
      <c r="C6" s="334"/>
      <c r="D6" s="334"/>
      <c r="E6" s="334"/>
      <c r="F6" s="334"/>
      <c r="G6" s="334"/>
    </row>
    <row r="7" spans="1:7" ht="12.75">
      <c r="A7" s="334"/>
      <c r="B7" s="334"/>
      <c r="C7" s="334"/>
      <c r="D7" s="334"/>
      <c r="E7" s="334"/>
      <c r="F7" s="334"/>
      <c r="G7" s="334"/>
    </row>
    <row r="8" spans="1:7" ht="12.75">
      <c r="A8" s="334"/>
      <c r="B8" s="334"/>
      <c r="C8" s="334"/>
      <c r="D8" s="334"/>
      <c r="E8" s="334"/>
      <c r="F8" s="334"/>
      <c r="G8" s="334"/>
    </row>
    <row r="9" spans="1:7" ht="12.75">
      <c r="A9" s="334"/>
      <c r="B9" s="334"/>
      <c r="C9" s="334"/>
      <c r="D9" s="334"/>
      <c r="E9" s="334"/>
      <c r="F9" s="334"/>
      <c r="G9" s="334"/>
    </row>
    <row r="10" spans="1:7" ht="12.75">
      <c r="A10" s="334"/>
      <c r="B10" s="334"/>
      <c r="C10" s="334"/>
      <c r="D10" s="334"/>
      <c r="E10" s="334"/>
      <c r="F10" s="334"/>
      <c r="G10" s="334"/>
    </row>
    <row r="11" spans="1:7" ht="12.75">
      <c r="A11" s="334"/>
      <c r="B11" s="334"/>
      <c r="C11" s="334"/>
      <c r="D11" s="334"/>
      <c r="E11" s="334"/>
      <c r="F11" s="334"/>
      <c r="G11" s="334"/>
    </row>
    <row r="12" spans="1:7" ht="12.75">
      <c r="A12" s="334"/>
      <c r="B12" s="334"/>
      <c r="C12" s="334"/>
      <c r="D12" s="334"/>
      <c r="E12" s="334"/>
      <c r="F12" s="334"/>
      <c r="G12" s="334"/>
    </row>
    <row r="13" spans="1:7" ht="12.75">
      <c r="A13" s="334"/>
      <c r="B13" s="334"/>
      <c r="C13" s="334"/>
      <c r="D13" s="334"/>
      <c r="E13" s="334"/>
      <c r="F13" s="334"/>
      <c r="G13" s="334"/>
    </row>
    <row r="14" spans="1:7" ht="12.75">
      <c r="A14" s="334"/>
      <c r="B14" s="334"/>
      <c r="C14" s="334"/>
      <c r="D14" s="334"/>
      <c r="E14" s="334"/>
      <c r="F14" s="334"/>
      <c r="G14" s="334"/>
    </row>
    <row r="15" spans="1:7" ht="12.75">
      <c r="A15" s="334"/>
      <c r="B15" s="334"/>
      <c r="C15" s="334"/>
      <c r="D15" s="334"/>
      <c r="E15" s="334"/>
      <c r="F15" s="334"/>
      <c r="G15" s="334"/>
    </row>
    <row r="16" spans="1:7" ht="12.75">
      <c r="A16" s="334"/>
      <c r="B16" s="334"/>
      <c r="C16" s="334"/>
      <c r="D16" s="334"/>
      <c r="E16" s="334"/>
      <c r="F16" s="334"/>
      <c r="G16" s="334"/>
    </row>
    <row r="17" spans="1:7" ht="12.75">
      <c r="A17" s="334"/>
      <c r="B17" s="334"/>
      <c r="C17" s="334"/>
      <c r="D17" s="334"/>
      <c r="E17" s="334"/>
      <c r="F17" s="334"/>
      <c r="G17" s="334"/>
    </row>
    <row r="18" spans="1:7" ht="12.75">
      <c r="A18" s="334"/>
      <c r="B18" s="334"/>
      <c r="C18" s="334"/>
      <c r="D18" s="334"/>
      <c r="E18" s="334"/>
      <c r="F18" s="334"/>
      <c r="G18" s="334"/>
    </row>
    <row r="19" spans="1:7" ht="12.75">
      <c r="A19" s="334"/>
      <c r="B19" s="334"/>
      <c r="C19" s="334"/>
      <c r="D19" s="334"/>
      <c r="E19" s="334"/>
      <c r="F19" s="334"/>
      <c r="G19" s="334"/>
    </row>
    <row r="20" spans="1:7" ht="12.75">
      <c r="A20" s="334"/>
      <c r="B20" s="334"/>
      <c r="C20" s="334"/>
      <c r="D20" s="334"/>
      <c r="E20" s="334"/>
      <c r="F20" s="334"/>
      <c r="G20" s="334"/>
    </row>
    <row r="21" spans="1:7" ht="12.75">
      <c r="A21" s="334"/>
      <c r="B21" s="334"/>
      <c r="C21" s="334"/>
      <c r="D21" s="334"/>
      <c r="E21" s="334"/>
      <c r="F21" s="334"/>
      <c r="G21" s="334"/>
    </row>
    <row r="22" spans="1:7" ht="12.75">
      <c r="A22" s="334"/>
      <c r="B22" s="334"/>
      <c r="C22" s="334"/>
      <c r="D22" s="334"/>
      <c r="E22" s="334"/>
      <c r="F22" s="334"/>
      <c r="G22" s="334"/>
    </row>
    <row r="23" spans="1:7" ht="12.75">
      <c r="A23" s="334"/>
      <c r="B23" s="334"/>
      <c r="C23" s="334"/>
      <c r="D23" s="334"/>
      <c r="E23" s="334"/>
      <c r="F23" s="334"/>
      <c r="G23" s="334"/>
    </row>
    <row r="24" spans="1:7" ht="12.75">
      <c r="A24" s="334"/>
      <c r="B24" s="334"/>
      <c r="C24" s="334"/>
      <c r="D24" s="334"/>
      <c r="E24" s="334"/>
      <c r="F24" s="334"/>
      <c r="G24" s="334"/>
    </row>
    <row r="25" spans="1:7" ht="12.75">
      <c r="A25" s="334"/>
      <c r="B25" s="334"/>
      <c r="C25" s="334"/>
      <c r="D25" s="334"/>
      <c r="E25" s="334"/>
      <c r="F25" s="334"/>
      <c r="G25" s="334"/>
    </row>
    <row r="26" spans="1:7" ht="12.75">
      <c r="A26" s="334"/>
      <c r="B26" s="334"/>
      <c r="C26" s="334"/>
      <c r="D26" s="334"/>
      <c r="E26" s="334"/>
      <c r="F26" s="334"/>
      <c r="G26" s="334"/>
    </row>
    <row r="27" spans="1:7" ht="12.75">
      <c r="A27" s="334"/>
      <c r="B27" s="334"/>
      <c r="C27" s="334"/>
      <c r="D27" s="334"/>
      <c r="E27" s="334"/>
      <c r="F27" s="334"/>
      <c r="G27" s="334"/>
    </row>
    <row r="28" spans="1:7" ht="12.75">
      <c r="A28" s="334"/>
      <c r="B28" s="334"/>
      <c r="C28" s="334"/>
      <c r="D28" s="334"/>
      <c r="E28" s="334"/>
      <c r="F28" s="334"/>
      <c r="G28" s="334"/>
    </row>
    <row r="29" spans="1:7" ht="12.75">
      <c r="A29" s="334"/>
      <c r="B29" s="334"/>
      <c r="C29" s="334"/>
      <c r="D29" s="334"/>
      <c r="E29" s="334"/>
      <c r="F29" s="334"/>
      <c r="G29" s="334"/>
    </row>
    <row r="30" spans="1:7" ht="12.75">
      <c r="A30" s="334"/>
      <c r="B30" s="334"/>
      <c r="C30" s="334"/>
      <c r="D30" s="334"/>
      <c r="E30" s="334"/>
      <c r="F30" s="334"/>
      <c r="G30" s="334"/>
    </row>
    <row r="31" spans="1:7" ht="12.75">
      <c r="A31" s="334"/>
      <c r="B31" s="334"/>
      <c r="C31" s="334"/>
      <c r="D31" s="334"/>
      <c r="E31" s="334"/>
      <c r="F31" s="334"/>
      <c r="G31" s="334"/>
    </row>
    <row r="32" spans="1:7" ht="12.75">
      <c r="A32" s="334"/>
      <c r="B32" s="334"/>
      <c r="C32" s="334"/>
      <c r="D32" s="334"/>
      <c r="E32" s="334"/>
      <c r="F32" s="334"/>
      <c r="G32" s="334"/>
    </row>
    <row r="33" spans="1:7" ht="12.75">
      <c r="A33" s="334"/>
      <c r="B33" s="334"/>
      <c r="C33" s="334"/>
      <c r="D33" s="334"/>
      <c r="E33" s="334"/>
      <c r="F33" s="334"/>
      <c r="G33" s="334"/>
    </row>
    <row r="34" spans="1:7" ht="12.75">
      <c r="A34" s="334"/>
      <c r="B34" s="334"/>
      <c r="C34" s="334"/>
      <c r="D34" s="334"/>
      <c r="E34" s="334"/>
      <c r="F34" s="334"/>
      <c r="G34" s="334"/>
    </row>
    <row r="35" spans="1:7" ht="12.75">
      <c r="A35" s="334"/>
      <c r="B35" s="334"/>
      <c r="C35" s="334"/>
      <c r="D35" s="334"/>
      <c r="E35" s="334"/>
      <c r="F35" s="334"/>
      <c r="G35" s="334"/>
    </row>
    <row r="36" spans="1:7" ht="12.75">
      <c r="A36" s="334"/>
      <c r="B36" s="334"/>
      <c r="C36" s="334"/>
      <c r="D36" s="334"/>
      <c r="E36" s="334"/>
      <c r="F36" s="334"/>
      <c r="G36" s="334"/>
    </row>
    <row r="37" spans="1:7" ht="12.75">
      <c r="A37" s="334"/>
      <c r="B37" s="334"/>
      <c r="C37" s="334"/>
      <c r="D37" s="334"/>
      <c r="E37" s="334"/>
      <c r="F37" s="334"/>
      <c r="G37" s="334"/>
    </row>
    <row r="38" spans="1:7" ht="12.75">
      <c r="A38" s="334"/>
      <c r="B38" s="334"/>
      <c r="C38" s="334"/>
      <c r="D38" s="334"/>
      <c r="E38" s="334"/>
      <c r="F38" s="334"/>
      <c r="G38" s="334"/>
    </row>
  </sheetData>
  <mergeCells count="1">
    <mergeCell ref="A2:IV2"/>
  </mergeCells>
  <printOptions/>
  <pageMargins left="0.75" right="0.18" top="1.4" bottom="1" header="0.4921259845" footer="0.4921259845"/>
  <pageSetup horizontalDpi="600" verticalDpi="600" orientation="landscape" paperSize="9" r:id="rId1"/>
  <headerFooter alignWithMargins="0">
    <oddHeader>&amp;L
v Kč&amp;C&amp;"Arial CE,tučné\
&amp;12Schválené investiční akce na rok 2007&amp;R
&amp;"Arial CE,tučné\&amp;12Část II</oddHeader>
    <oddFooter>&amp;C&amp;P+5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6" sqref="A6"/>
    </sheetView>
  </sheetViews>
  <sheetFormatPr defaultColWidth="9.00390625" defaultRowHeight="15" customHeight="1"/>
  <cols>
    <col min="1" max="1" width="5.25390625" style="0" customWidth="1"/>
    <col min="2" max="2" width="4.875" style="0" customWidth="1"/>
    <col min="3" max="4" width="6.25390625" style="0" customWidth="1"/>
    <col min="5" max="5" width="57.75390625" style="0" customWidth="1"/>
    <col min="6" max="6" width="18.75390625" style="0" customWidth="1"/>
    <col min="7" max="7" width="38.75390625" style="0" customWidth="1"/>
  </cols>
  <sheetData>
    <row r="1" spans="1:7" s="377" customFormat="1" ht="39" customHeight="1" thickBot="1">
      <c r="A1" s="336" t="s">
        <v>497</v>
      </c>
      <c r="B1" s="336" t="s">
        <v>498</v>
      </c>
      <c r="C1" s="336" t="s">
        <v>499</v>
      </c>
      <c r="D1" s="336"/>
      <c r="E1" s="336" t="s">
        <v>500</v>
      </c>
      <c r="F1" s="337" t="s">
        <v>60</v>
      </c>
      <c r="G1" s="336" t="s">
        <v>32</v>
      </c>
    </row>
    <row r="2" spans="1:7" ht="21" customHeight="1">
      <c r="A2" s="439" t="s">
        <v>600</v>
      </c>
      <c r="B2" s="446"/>
      <c r="C2" s="446"/>
      <c r="D2" s="446"/>
      <c r="E2" s="446"/>
      <c r="F2" s="446"/>
      <c r="G2" s="395"/>
    </row>
    <row r="3" spans="1:14" ht="15" customHeight="1">
      <c r="A3" s="378">
        <v>4705</v>
      </c>
      <c r="B3" s="378">
        <v>2310</v>
      </c>
      <c r="C3" s="378">
        <v>6121</v>
      </c>
      <c r="D3" s="378">
        <v>1</v>
      </c>
      <c r="E3" s="317" t="s">
        <v>601</v>
      </c>
      <c r="F3" s="318">
        <v>2000000</v>
      </c>
      <c r="G3" s="317"/>
      <c r="H3" s="389"/>
      <c r="I3" s="396"/>
      <c r="J3" s="396"/>
      <c r="K3" s="396"/>
      <c r="L3" s="396"/>
      <c r="M3" s="396"/>
      <c r="N3" s="396"/>
    </row>
    <row r="4" spans="1:14" ht="15" customHeight="1">
      <c r="A4" s="378">
        <v>4571</v>
      </c>
      <c r="B4" s="378">
        <v>2321</v>
      </c>
      <c r="C4" s="378">
        <v>6121</v>
      </c>
      <c r="D4" s="378">
        <v>2</v>
      </c>
      <c r="E4" s="361" t="s">
        <v>602</v>
      </c>
      <c r="F4" s="318">
        <v>5500000</v>
      </c>
      <c r="G4" s="317"/>
      <c r="H4" s="389"/>
      <c r="I4" s="396"/>
      <c r="J4" s="396"/>
      <c r="K4" s="396"/>
      <c r="L4" s="396"/>
      <c r="M4" s="396"/>
      <c r="N4" s="396"/>
    </row>
    <row r="5" spans="1:14" ht="15" customHeight="1">
      <c r="A5" s="378">
        <v>995</v>
      </c>
      <c r="B5" s="378">
        <v>2321</v>
      </c>
      <c r="C5" s="378">
        <v>6121</v>
      </c>
      <c r="D5" s="378">
        <v>3</v>
      </c>
      <c r="E5" s="317" t="s">
        <v>603</v>
      </c>
      <c r="F5" s="318">
        <v>9000000</v>
      </c>
      <c r="G5" s="317"/>
      <c r="H5" s="389"/>
      <c r="I5" s="396"/>
      <c r="J5" s="396"/>
      <c r="K5" s="396"/>
      <c r="L5" s="396"/>
      <c r="M5" s="396"/>
      <c r="N5" s="396"/>
    </row>
    <row r="6" spans="1:8" s="259" customFormat="1" ht="25.5" customHeight="1">
      <c r="A6" s="316">
        <v>1063</v>
      </c>
      <c r="B6" s="316">
        <v>2321</v>
      </c>
      <c r="C6" s="316">
        <v>6121</v>
      </c>
      <c r="D6" s="378">
        <v>4</v>
      </c>
      <c r="E6" s="317" t="s">
        <v>520</v>
      </c>
      <c r="F6" s="318">
        <v>0</v>
      </c>
      <c r="G6" s="324" t="s">
        <v>604</v>
      </c>
      <c r="H6" s="397"/>
    </row>
    <row r="7" spans="1:14" ht="15" customHeight="1">
      <c r="A7" s="378">
        <v>395</v>
      </c>
      <c r="B7" s="378">
        <v>2310</v>
      </c>
      <c r="C7" s="378">
        <v>6121</v>
      </c>
      <c r="D7" s="378">
        <v>5</v>
      </c>
      <c r="E7" s="317" t="s">
        <v>605</v>
      </c>
      <c r="F7" s="318">
        <v>4400000</v>
      </c>
      <c r="G7" s="317"/>
      <c r="H7" s="389"/>
      <c r="I7" s="396"/>
      <c r="J7" s="396"/>
      <c r="K7" s="396"/>
      <c r="L7" s="396"/>
      <c r="M7" s="396"/>
      <c r="N7" s="396"/>
    </row>
    <row r="8" spans="1:14" ht="15" customHeight="1">
      <c r="A8" s="378">
        <v>809</v>
      </c>
      <c r="B8" s="378">
        <v>2310</v>
      </c>
      <c r="C8" s="378">
        <v>6121</v>
      </c>
      <c r="D8" s="378">
        <v>6</v>
      </c>
      <c r="E8" s="317" t="s">
        <v>606</v>
      </c>
      <c r="F8" s="318">
        <v>2500000</v>
      </c>
      <c r="G8" s="317"/>
      <c r="H8" s="389"/>
      <c r="I8" s="396"/>
      <c r="J8" s="396"/>
      <c r="K8" s="396"/>
      <c r="L8" s="396"/>
      <c r="M8" s="396"/>
      <c r="N8" s="396"/>
    </row>
    <row r="9" spans="1:14" ht="15" customHeight="1">
      <c r="A9" s="378">
        <v>4701</v>
      </c>
      <c r="B9" s="378">
        <v>2310</v>
      </c>
      <c r="C9" s="378">
        <v>6121</v>
      </c>
      <c r="D9" s="378">
        <v>7</v>
      </c>
      <c r="E9" s="317" t="s">
        <v>607</v>
      </c>
      <c r="F9" s="318">
        <v>3000000</v>
      </c>
      <c r="G9" s="317"/>
      <c r="H9" s="389"/>
      <c r="I9" s="396"/>
      <c r="J9" s="396"/>
      <c r="K9" s="396"/>
      <c r="L9" s="396"/>
      <c r="M9" s="396"/>
      <c r="N9" s="396"/>
    </row>
    <row r="10" spans="1:14" ht="15" customHeight="1">
      <c r="A10" s="378">
        <v>4707</v>
      </c>
      <c r="B10" s="378">
        <v>2321</v>
      </c>
      <c r="C10" s="378">
        <v>6121</v>
      </c>
      <c r="D10" s="378">
        <v>8</v>
      </c>
      <c r="E10" s="317" t="s">
        <v>608</v>
      </c>
      <c r="F10" s="318">
        <v>2500000</v>
      </c>
      <c r="G10" s="317"/>
      <c r="H10" s="389"/>
      <c r="I10" s="396"/>
      <c r="J10" s="396"/>
      <c r="K10" s="396"/>
      <c r="L10" s="396"/>
      <c r="M10" s="396"/>
      <c r="N10" s="396"/>
    </row>
    <row r="11" spans="1:14" ht="15" customHeight="1">
      <c r="A11" s="378">
        <v>4420</v>
      </c>
      <c r="B11" s="378">
        <v>2310</v>
      </c>
      <c r="C11" s="378">
        <v>6121</v>
      </c>
      <c r="D11" s="378">
        <v>9</v>
      </c>
      <c r="E11" s="317" t="s">
        <v>609</v>
      </c>
      <c r="F11" s="318">
        <v>3000000</v>
      </c>
      <c r="G11" s="317"/>
      <c r="H11" s="389"/>
      <c r="I11" s="396"/>
      <c r="J11" s="396"/>
      <c r="K11" s="396"/>
      <c r="L11" s="396"/>
      <c r="M11" s="396"/>
      <c r="N11" s="396"/>
    </row>
    <row r="12" spans="1:14" ht="15" customHeight="1">
      <c r="A12" s="378">
        <v>4706</v>
      </c>
      <c r="B12" s="378">
        <v>2321</v>
      </c>
      <c r="C12" s="378">
        <v>6121</v>
      </c>
      <c r="D12" s="378">
        <v>10</v>
      </c>
      <c r="E12" s="317" t="s">
        <v>610</v>
      </c>
      <c r="F12" s="318">
        <v>500000</v>
      </c>
      <c r="G12" s="317"/>
      <c r="H12" s="389"/>
      <c r="I12" s="396"/>
      <c r="J12" s="396"/>
      <c r="K12" s="396"/>
      <c r="L12" s="396"/>
      <c r="M12" s="396"/>
      <c r="N12" s="396"/>
    </row>
    <row r="13" spans="1:14" ht="15" customHeight="1">
      <c r="A13" s="378">
        <v>4704</v>
      </c>
      <c r="B13" s="378">
        <v>2310</v>
      </c>
      <c r="C13" s="378">
        <v>6121</v>
      </c>
      <c r="D13" s="378">
        <v>11</v>
      </c>
      <c r="E13" s="317" t="s">
        <v>611</v>
      </c>
      <c r="F13" s="318">
        <v>2500000</v>
      </c>
      <c r="G13" s="317"/>
      <c r="H13" s="389"/>
      <c r="I13" s="396"/>
      <c r="J13" s="396"/>
      <c r="K13" s="396"/>
      <c r="L13" s="396"/>
      <c r="M13" s="396"/>
      <c r="N13" s="396"/>
    </row>
    <row r="14" spans="1:14" ht="15" customHeight="1">
      <c r="A14" s="378">
        <v>4702</v>
      </c>
      <c r="B14" s="378">
        <v>2310</v>
      </c>
      <c r="C14" s="378">
        <v>6121</v>
      </c>
      <c r="D14" s="378">
        <v>12</v>
      </c>
      <c r="E14" s="317" t="s">
        <v>612</v>
      </c>
      <c r="F14" s="318">
        <v>3000000</v>
      </c>
      <c r="G14" s="317"/>
      <c r="H14" s="389"/>
      <c r="I14" s="396"/>
      <c r="J14" s="396"/>
      <c r="K14" s="396"/>
      <c r="L14" s="396"/>
      <c r="M14" s="396"/>
      <c r="N14" s="396"/>
    </row>
    <row r="15" spans="1:14" ht="15" customHeight="1">
      <c r="A15" s="378">
        <v>4700</v>
      </c>
      <c r="B15" s="378">
        <v>2310</v>
      </c>
      <c r="C15" s="378">
        <v>6121</v>
      </c>
      <c r="D15" s="378">
        <v>13</v>
      </c>
      <c r="E15" s="317" t="s">
        <v>613</v>
      </c>
      <c r="F15" s="318">
        <v>4500000</v>
      </c>
      <c r="G15" s="317"/>
      <c r="H15" s="389"/>
      <c r="I15" s="396"/>
      <c r="J15" s="396"/>
      <c r="K15" s="396"/>
      <c r="L15" s="396"/>
      <c r="M15" s="396"/>
      <c r="N15" s="396"/>
    </row>
    <row r="16" spans="1:14" ht="15" customHeight="1">
      <c r="A16" s="378">
        <v>4703</v>
      </c>
      <c r="B16" s="378">
        <v>2310</v>
      </c>
      <c r="C16" s="378">
        <v>6121</v>
      </c>
      <c r="D16" s="378">
        <v>14</v>
      </c>
      <c r="E16" s="317" t="s">
        <v>614</v>
      </c>
      <c r="F16" s="318">
        <v>2500000</v>
      </c>
      <c r="G16" s="317"/>
      <c r="H16" s="389"/>
      <c r="I16" s="396"/>
      <c r="J16" s="396"/>
      <c r="K16" s="396"/>
      <c r="L16" s="396"/>
      <c r="M16" s="396"/>
      <c r="N16" s="396"/>
    </row>
    <row r="17" spans="1:14" s="259" customFormat="1" ht="15" customHeight="1">
      <c r="A17" s="385">
        <v>4569</v>
      </c>
      <c r="B17" s="385">
        <v>2321</v>
      </c>
      <c r="C17" s="385">
        <v>6121</v>
      </c>
      <c r="D17" s="378">
        <v>15</v>
      </c>
      <c r="E17" s="326" t="s">
        <v>615</v>
      </c>
      <c r="F17" s="327">
        <v>6300000</v>
      </c>
      <c r="G17" s="326"/>
      <c r="H17" s="398"/>
      <c r="I17" s="399"/>
      <c r="J17" s="399"/>
      <c r="K17" s="399"/>
      <c r="L17" s="399"/>
      <c r="M17" s="399"/>
      <c r="N17" s="399"/>
    </row>
    <row r="18" spans="1:14" s="342" customFormat="1" ht="15" customHeight="1" thickBot="1">
      <c r="A18" s="378">
        <v>610</v>
      </c>
      <c r="B18" s="378">
        <v>2321</v>
      </c>
      <c r="C18" s="378">
        <v>6121</v>
      </c>
      <c r="D18" s="378">
        <v>16</v>
      </c>
      <c r="E18" s="317" t="s">
        <v>616</v>
      </c>
      <c r="F18" s="318">
        <v>200000</v>
      </c>
      <c r="G18" s="317"/>
      <c r="H18" s="400"/>
      <c r="I18" s="401"/>
      <c r="J18" s="401"/>
      <c r="K18" s="401"/>
      <c r="L18" s="401"/>
      <c r="M18" s="401"/>
      <c r="N18" s="401"/>
    </row>
    <row r="19" spans="1:14" s="352" customFormat="1" ht="15" customHeight="1" thickBot="1">
      <c r="A19" s="402"/>
      <c r="B19" s="402"/>
      <c r="C19" s="402"/>
      <c r="D19" s="402"/>
      <c r="E19" s="329" t="s">
        <v>527</v>
      </c>
      <c r="F19" s="330">
        <f>SUM(F3:F18)</f>
        <v>51400000</v>
      </c>
      <c r="G19" s="403"/>
      <c r="H19" s="386"/>
      <c r="I19" s="404"/>
      <c r="J19" s="404"/>
      <c r="K19" s="404"/>
      <c r="L19" s="404"/>
      <c r="M19" s="404"/>
      <c r="N19" s="404"/>
    </row>
    <row r="20" spans="1:14" ht="15" customHeight="1">
      <c r="A20" s="389"/>
      <c r="B20" s="389"/>
      <c r="C20" s="389"/>
      <c r="D20" s="389"/>
      <c r="E20" s="390"/>
      <c r="F20" s="405"/>
      <c r="G20" s="390"/>
      <c r="H20" s="389"/>
      <c r="I20" s="396"/>
      <c r="J20" s="396"/>
      <c r="K20" s="396"/>
      <c r="L20" s="396"/>
      <c r="M20" s="396"/>
      <c r="N20" s="396"/>
    </row>
    <row r="21" spans="1:14" ht="15" customHeight="1">
      <c r="A21" s="389"/>
      <c r="B21" s="389"/>
      <c r="C21" s="389"/>
      <c r="D21" s="389"/>
      <c r="E21" s="390"/>
      <c r="F21" s="406"/>
      <c r="G21" s="390"/>
      <c r="H21" s="389"/>
      <c r="I21" s="396"/>
      <c r="J21" s="396"/>
      <c r="K21" s="396"/>
      <c r="L21" s="396"/>
      <c r="M21" s="396"/>
      <c r="N21" s="396"/>
    </row>
    <row r="22" spans="1:14" ht="15" customHeight="1">
      <c r="A22" s="389"/>
      <c r="B22" s="389"/>
      <c r="C22" s="389"/>
      <c r="D22" s="389"/>
      <c r="E22" s="390"/>
      <c r="F22" s="405"/>
      <c r="G22" s="390"/>
      <c r="H22" s="389"/>
      <c r="I22" s="396"/>
      <c r="J22" s="396"/>
      <c r="K22" s="396"/>
      <c r="L22" s="396"/>
      <c r="M22" s="396"/>
      <c r="N22" s="396"/>
    </row>
    <row r="23" spans="1:14" ht="15" customHeight="1">
      <c r="A23" s="389"/>
      <c r="B23" s="389"/>
      <c r="C23" s="389"/>
      <c r="D23" s="389"/>
      <c r="E23" s="390"/>
      <c r="F23" s="405"/>
      <c r="G23" s="444"/>
      <c r="H23" s="444"/>
      <c r="I23" s="444"/>
      <c r="J23" s="444"/>
      <c r="K23" s="444"/>
      <c r="L23" s="444"/>
      <c r="M23" s="444"/>
      <c r="N23" s="444"/>
    </row>
    <row r="24" spans="1:14" ht="15" customHeight="1">
      <c r="A24" s="389"/>
      <c r="B24" s="389"/>
      <c r="C24" s="389"/>
      <c r="D24" s="389"/>
      <c r="E24" s="390"/>
      <c r="F24" s="405"/>
      <c r="G24" s="445"/>
      <c r="H24" s="389"/>
      <c r="I24" s="396"/>
      <c r="J24" s="396"/>
      <c r="K24" s="396"/>
      <c r="L24" s="396"/>
      <c r="M24" s="396"/>
      <c r="N24" s="396"/>
    </row>
    <row r="25" spans="1:14" ht="15" customHeight="1">
      <c r="A25" s="389"/>
      <c r="B25" s="389"/>
      <c r="C25" s="389"/>
      <c r="D25" s="389"/>
      <c r="E25" s="390"/>
      <c r="F25" s="405"/>
      <c r="G25" s="445"/>
      <c r="H25" s="389"/>
      <c r="I25" s="396"/>
      <c r="J25" s="396"/>
      <c r="K25" s="396"/>
      <c r="L25" s="396"/>
      <c r="M25" s="396"/>
      <c r="N25" s="396"/>
    </row>
    <row r="26" spans="1:14" ht="15" customHeight="1">
      <c r="A26" s="389"/>
      <c r="B26" s="389"/>
      <c r="C26" s="389"/>
      <c r="D26" s="389"/>
      <c r="E26" s="390"/>
      <c r="F26" s="405"/>
      <c r="G26" s="445"/>
      <c r="H26" s="389"/>
      <c r="I26" s="396"/>
      <c r="J26" s="396"/>
      <c r="K26" s="396"/>
      <c r="L26" s="396"/>
      <c r="M26" s="396"/>
      <c r="N26" s="396"/>
    </row>
    <row r="27" spans="1:14" ht="15" customHeight="1">
      <c r="A27" s="389"/>
      <c r="B27" s="389"/>
      <c r="C27" s="389"/>
      <c r="D27" s="389"/>
      <c r="E27" s="390"/>
      <c r="F27" s="405"/>
      <c r="G27" s="445"/>
      <c r="H27" s="389"/>
      <c r="I27" s="396"/>
      <c r="J27" s="396"/>
      <c r="K27" s="396"/>
      <c r="L27" s="396"/>
      <c r="M27" s="396"/>
      <c r="N27" s="396"/>
    </row>
    <row r="28" spans="1:14" ht="15" customHeight="1">
      <c r="A28" s="389"/>
      <c r="B28" s="389"/>
      <c r="C28" s="389"/>
      <c r="D28" s="389"/>
      <c r="E28" s="390"/>
      <c r="F28" s="405"/>
      <c r="G28" s="445"/>
      <c r="H28" s="389"/>
      <c r="I28" s="396"/>
      <c r="J28" s="396"/>
      <c r="K28" s="396"/>
      <c r="L28" s="396"/>
      <c r="M28" s="396"/>
      <c r="N28" s="396"/>
    </row>
    <row r="29" spans="1:14" ht="15" customHeight="1">
      <c r="A29" s="389"/>
      <c r="B29" s="389"/>
      <c r="C29" s="389"/>
      <c r="D29" s="389"/>
      <c r="E29" s="390"/>
      <c r="F29" s="405"/>
      <c r="G29" s="390"/>
      <c r="H29" s="389"/>
      <c r="I29" s="396"/>
      <c r="J29" s="396"/>
      <c r="K29" s="396"/>
      <c r="L29" s="396"/>
      <c r="M29" s="396"/>
      <c r="N29" s="396"/>
    </row>
    <row r="30" spans="1:14" ht="15" customHeight="1">
      <c r="A30" s="389"/>
      <c r="B30" s="389"/>
      <c r="C30" s="389"/>
      <c r="D30" s="389"/>
      <c r="E30" s="390"/>
      <c r="F30" s="405"/>
      <c r="G30" s="390"/>
      <c r="H30" s="389"/>
      <c r="I30" s="396"/>
      <c r="J30" s="396"/>
      <c r="K30" s="396"/>
      <c r="L30" s="396"/>
      <c r="M30" s="396"/>
      <c r="N30" s="396"/>
    </row>
  </sheetData>
  <mergeCells count="3">
    <mergeCell ref="G23:N23"/>
    <mergeCell ref="G24:G28"/>
    <mergeCell ref="A2:F2"/>
  </mergeCells>
  <printOptions/>
  <pageMargins left="0.52" right="0.49" top="1.32" bottom="1" header="0.4921259845" footer="0.4921259845"/>
  <pageSetup horizontalDpi="600" verticalDpi="600" orientation="landscape" paperSize="9" r:id="rId1"/>
  <headerFooter alignWithMargins="0">
    <oddHeader>&amp;L
v Kč&amp;C&amp;"Arial CE,tučné\
&amp;12Schválené investiční akce na rok 2007&amp;R
&amp;"Arial CE,tučné\&amp;12Část II</oddHeader>
    <oddFooter>&amp;C&amp;P+6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6" sqref="A6"/>
    </sheetView>
  </sheetViews>
  <sheetFormatPr defaultColWidth="9.00390625" defaultRowHeight="15" customHeight="1"/>
  <cols>
    <col min="1" max="1" width="5.25390625" style="0" customWidth="1"/>
    <col min="2" max="2" width="4.875" style="0" customWidth="1"/>
    <col min="3" max="4" width="6.25390625" style="0" customWidth="1"/>
    <col min="5" max="5" width="57.75390625" style="0" customWidth="1"/>
    <col min="6" max="6" width="18.75390625" style="0" customWidth="1"/>
    <col min="7" max="7" width="38.75390625" style="0" customWidth="1"/>
  </cols>
  <sheetData>
    <row r="1" spans="1:7" s="377" customFormat="1" ht="39" customHeight="1" thickBot="1">
      <c r="A1" s="336" t="s">
        <v>497</v>
      </c>
      <c r="B1" s="336" t="s">
        <v>498</v>
      </c>
      <c r="C1" s="336" t="s">
        <v>499</v>
      </c>
      <c r="D1" s="336"/>
      <c r="E1" s="336" t="s">
        <v>500</v>
      </c>
      <c r="F1" s="337" t="s">
        <v>60</v>
      </c>
      <c r="G1" s="336" t="s">
        <v>32</v>
      </c>
    </row>
    <row r="2" spans="1:7" ht="21" customHeight="1">
      <c r="A2" s="439" t="s">
        <v>617</v>
      </c>
      <c r="B2" s="446"/>
      <c r="C2" s="446"/>
      <c r="D2" s="446"/>
      <c r="E2" s="446"/>
      <c r="F2" s="446"/>
      <c r="G2" s="395"/>
    </row>
    <row r="3" spans="1:14" ht="15" customHeight="1">
      <c r="A3" s="378"/>
      <c r="B3" s="378"/>
      <c r="C3" s="378"/>
      <c r="D3" s="378">
        <v>1</v>
      </c>
      <c r="E3" s="317" t="s">
        <v>618</v>
      </c>
      <c r="F3" s="318">
        <f>'Investice-část A'!F25+B!F32+C!F7+D!F12</f>
        <v>725069000</v>
      </c>
      <c r="G3" s="317" t="s">
        <v>619</v>
      </c>
      <c r="H3" s="389"/>
      <c r="I3" s="396"/>
      <c r="J3" s="396"/>
      <c r="K3" s="396"/>
      <c r="L3" s="396"/>
      <c r="M3" s="396"/>
      <c r="N3" s="396"/>
    </row>
    <row r="4" spans="1:14" ht="15" customHeight="1">
      <c r="A4" s="378"/>
      <c r="B4" s="378"/>
      <c r="C4" s="378"/>
      <c r="D4" s="378">
        <v>2</v>
      </c>
      <c r="E4" s="361" t="s">
        <v>620</v>
      </c>
      <c r="F4" s="318">
        <f>E!F4</f>
        <v>19000000</v>
      </c>
      <c r="G4" s="317" t="s">
        <v>621</v>
      </c>
      <c r="H4" s="389"/>
      <c r="I4" s="396"/>
      <c r="J4" s="396"/>
      <c r="K4" s="396"/>
      <c r="L4" s="396"/>
      <c r="M4" s="396"/>
      <c r="N4" s="396"/>
    </row>
    <row r="5" spans="1:14" ht="15" customHeight="1" thickBot="1">
      <c r="A5" s="385"/>
      <c r="B5" s="385"/>
      <c r="C5" s="385"/>
      <c r="D5" s="385">
        <v>3</v>
      </c>
      <c r="E5" s="326" t="s">
        <v>622</v>
      </c>
      <c r="F5" s="327">
        <f>F!F19</f>
        <v>51400000</v>
      </c>
      <c r="G5" s="326" t="s">
        <v>623</v>
      </c>
      <c r="H5" s="389"/>
      <c r="I5" s="396"/>
      <c r="J5" s="396"/>
      <c r="K5" s="396"/>
      <c r="L5" s="396"/>
      <c r="M5" s="396"/>
      <c r="N5" s="396"/>
    </row>
    <row r="6" spans="1:8" s="408" customFormat="1" ht="15" customHeight="1" thickBot="1">
      <c r="A6" s="407"/>
      <c r="B6" s="407"/>
      <c r="C6" s="407"/>
      <c r="D6" s="407"/>
      <c r="E6" s="329" t="s">
        <v>624</v>
      </c>
      <c r="F6" s="330">
        <f>F3+F4+F5</f>
        <v>795469000</v>
      </c>
      <c r="G6" s="329"/>
      <c r="H6" s="387"/>
    </row>
    <row r="7" spans="1:14" ht="15" customHeight="1">
      <c r="A7" s="389"/>
      <c r="B7" s="389"/>
      <c r="C7" s="389"/>
      <c r="D7" s="389"/>
      <c r="E7" s="390"/>
      <c r="F7" s="405"/>
      <c r="G7" s="390"/>
      <c r="H7" s="389"/>
      <c r="I7" s="396"/>
      <c r="J7" s="396"/>
      <c r="K7" s="396"/>
      <c r="L7" s="396"/>
      <c r="M7" s="396"/>
      <c r="N7" s="396"/>
    </row>
    <row r="8" spans="1:14" ht="15" customHeight="1">
      <c r="A8" s="389"/>
      <c r="B8" s="389"/>
      <c r="C8" s="389"/>
      <c r="D8" s="389"/>
      <c r="E8" s="390"/>
      <c r="F8" s="406"/>
      <c r="G8" s="390"/>
      <c r="H8" s="389"/>
      <c r="I8" s="396"/>
      <c r="J8" s="396"/>
      <c r="K8" s="396"/>
      <c r="L8" s="396"/>
      <c r="M8" s="396"/>
      <c r="N8" s="396"/>
    </row>
    <row r="9" spans="1:14" ht="15" customHeight="1">
      <c r="A9" s="389"/>
      <c r="B9" s="389"/>
      <c r="C9" s="389"/>
      <c r="D9" s="389"/>
      <c r="E9" s="390"/>
      <c r="F9" s="405"/>
      <c r="G9" s="390"/>
      <c r="H9" s="389"/>
      <c r="I9" s="396"/>
      <c r="J9" s="396"/>
      <c r="K9" s="396"/>
      <c r="L9" s="396"/>
      <c r="M9" s="396"/>
      <c r="N9" s="396"/>
    </row>
    <row r="10" spans="1:14" ht="15" customHeight="1">
      <c r="A10" s="389"/>
      <c r="B10" s="389"/>
      <c r="C10" s="389"/>
      <c r="D10" s="389"/>
      <c r="E10" s="390"/>
      <c r="F10" s="405"/>
      <c r="G10" s="444"/>
      <c r="H10" s="444"/>
      <c r="I10" s="444"/>
      <c r="J10" s="444"/>
      <c r="K10" s="444"/>
      <c r="L10" s="444"/>
      <c r="M10" s="444"/>
      <c r="N10" s="444"/>
    </row>
    <row r="11" spans="1:14" ht="15" customHeight="1">
      <c r="A11" s="389"/>
      <c r="B11" s="389"/>
      <c r="C11" s="389"/>
      <c r="D11" s="389"/>
      <c r="E11" s="390"/>
      <c r="F11" s="405"/>
      <c r="G11" s="445"/>
      <c r="H11" s="389"/>
      <c r="I11" s="396"/>
      <c r="J11" s="396"/>
      <c r="K11" s="396"/>
      <c r="L11" s="396"/>
      <c r="M11" s="396"/>
      <c r="N11" s="396"/>
    </row>
    <row r="12" spans="1:14" ht="15" customHeight="1">
      <c r="A12" s="389"/>
      <c r="B12" s="389"/>
      <c r="C12" s="389"/>
      <c r="D12" s="389"/>
      <c r="E12" s="390"/>
      <c r="F12" s="405"/>
      <c r="G12" s="445"/>
      <c r="H12" s="389"/>
      <c r="I12" s="396"/>
      <c r="J12" s="396"/>
      <c r="K12" s="396"/>
      <c r="L12" s="396"/>
      <c r="M12" s="396"/>
      <c r="N12" s="396"/>
    </row>
    <row r="13" spans="1:14" ht="15" customHeight="1">
      <c r="A13" s="389"/>
      <c r="B13" s="389"/>
      <c r="C13" s="389"/>
      <c r="D13" s="389"/>
      <c r="E13" s="390"/>
      <c r="F13" s="405"/>
      <c r="G13" s="445"/>
      <c r="H13" s="389"/>
      <c r="I13" s="396"/>
      <c r="J13" s="396"/>
      <c r="K13" s="396"/>
      <c r="L13" s="396"/>
      <c r="M13" s="396"/>
      <c r="N13" s="396"/>
    </row>
    <row r="14" spans="1:14" ht="15" customHeight="1">
      <c r="A14" s="389"/>
      <c r="B14" s="389"/>
      <c r="C14" s="389"/>
      <c r="D14" s="389"/>
      <c r="E14" s="390"/>
      <c r="F14" s="405"/>
      <c r="G14" s="445"/>
      <c r="H14" s="389"/>
      <c r="I14" s="396"/>
      <c r="J14" s="396"/>
      <c r="K14" s="396"/>
      <c r="L14" s="396"/>
      <c r="M14" s="396"/>
      <c r="N14" s="396"/>
    </row>
    <row r="15" spans="1:14" ht="15" customHeight="1">
      <c r="A15" s="389"/>
      <c r="B15" s="389"/>
      <c r="C15" s="389"/>
      <c r="D15" s="389"/>
      <c r="E15" s="390"/>
      <c r="F15" s="405"/>
      <c r="G15" s="445"/>
      <c r="H15" s="389"/>
      <c r="I15" s="396"/>
      <c r="J15" s="396"/>
      <c r="K15" s="396"/>
      <c r="L15" s="396"/>
      <c r="M15" s="396"/>
      <c r="N15" s="396"/>
    </row>
    <row r="16" spans="1:14" ht="15" customHeight="1">
      <c r="A16" s="389"/>
      <c r="B16" s="389"/>
      <c r="C16" s="389"/>
      <c r="D16" s="389"/>
      <c r="E16" s="390"/>
      <c r="F16" s="405"/>
      <c r="G16" s="390"/>
      <c r="H16" s="389"/>
      <c r="I16" s="396"/>
      <c r="J16" s="396"/>
      <c r="K16" s="396"/>
      <c r="L16" s="396"/>
      <c r="M16" s="396"/>
      <c r="N16" s="396"/>
    </row>
    <row r="17" spans="1:14" ht="15" customHeight="1">
      <c r="A17" s="389"/>
      <c r="B17" s="389"/>
      <c r="C17" s="389"/>
      <c r="D17" s="389"/>
      <c r="E17" s="390"/>
      <c r="F17" s="405"/>
      <c r="G17" s="390"/>
      <c r="H17" s="389"/>
      <c r="I17" s="396"/>
      <c r="J17" s="396"/>
      <c r="K17" s="396"/>
      <c r="L17" s="396"/>
      <c r="M17" s="396"/>
      <c r="N17" s="396"/>
    </row>
  </sheetData>
  <mergeCells count="3">
    <mergeCell ref="G10:N10"/>
    <mergeCell ref="G11:G15"/>
    <mergeCell ref="A2:F2"/>
  </mergeCells>
  <printOptions/>
  <pageMargins left="0.52" right="0.49" top="1.32" bottom="1" header="0.4921259845" footer="0.4921259845"/>
  <pageSetup horizontalDpi="600" verticalDpi="600" orientation="landscape" paperSize="9" r:id="rId1"/>
  <headerFooter alignWithMargins="0">
    <oddHeader>&amp;L
&amp;"Arial CE,tučné\&amp;11v Kč&amp;C&amp;"Arial CE,tučné\
&amp;12Schválené investiční akce na rok 2007&amp;R
&amp;"Arial CE,tučné\&amp;12Část II</oddHeader>
    <oddFooter>&amp;C&amp;P+7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26" sqref="C26"/>
    </sheetView>
  </sheetViews>
  <sheetFormatPr defaultColWidth="9.00390625" defaultRowHeight="12.75" outlineLevelRow="1"/>
  <cols>
    <col min="1" max="1" width="29.875" style="0" customWidth="1"/>
    <col min="2" max="2" width="12.75390625" style="12" bestFit="1" customWidth="1"/>
    <col min="3" max="3" width="44.125" style="0" customWidth="1"/>
    <col min="7" max="7" width="9.125" style="0" hidden="1" customWidth="1"/>
    <col min="8" max="8" width="0" style="0" hidden="1" customWidth="1" collapsed="1"/>
    <col min="9" max="9" width="0" style="0" hidden="1" customWidth="1"/>
    <col min="10" max="10" width="9.125" style="0" customWidth="1" collapsed="1"/>
    <col min="12" max="12" width="9.125" style="0" customWidth="1" collapsed="1"/>
    <col min="14" max="14" width="9.125" style="0" customWidth="1" collapsed="1"/>
    <col min="16" max="17" width="9.125" style="0" customWidth="1" collapsed="1"/>
    <col min="19" max="19" width="9.125" style="0" customWidth="1" collapsed="1"/>
    <col min="21" max="21" width="9.125" style="0" customWidth="1" collapsed="1"/>
    <col min="23" max="28" width="9.125" style="0" customWidth="1" collapsed="1"/>
  </cols>
  <sheetData>
    <row r="1" spans="1:3" ht="58.5" customHeight="1" thickBot="1">
      <c r="A1" s="2" t="s">
        <v>30</v>
      </c>
      <c r="B1" s="3" t="s">
        <v>31</v>
      </c>
      <c r="C1" s="4" t="s">
        <v>32</v>
      </c>
    </row>
    <row r="2" spans="1:4" ht="24.75" customHeight="1" thickBot="1">
      <c r="A2" s="5" t="s">
        <v>56</v>
      </c>
      <c r="B2" s="6">
        <f>'[2]Př.2 PŘÍJMY'!C178</f>
        <v>2182107777</v>
      </c>
      <c r="C2" s="7"/>
      <c r="D2" s="8"/>
    </row>
    <row r="3" spans="1:4" ht="24.75" customHeight="1" thickBot="1" thickTop="1">
      <c r="A3" s="9" t="s">
        <v>33</v>
      </c>
      <c r="B3" s="10">
        <f>B4+B11</f>
        <v>2092955777</v>
      </c>
      <c r="C3" s="11"/>
      <c r="D3" s="12"/>
    </row>
    <row r="4" spans="1:5" ht="21.75" customHeight="1" thickTop="1">
      <c r="A4" s="13" t="s">
        <v>34</v>
      </c>
      <c r="B4" s="14">
        <f>SUM(B5:B10)</f>
        <v>1297486777</v>
      </c>
      <c r="C4" s="15"/>
      <c r="D4" s="12"/>
      <c r="E4" s="12"/>
    </row>
    <row r="5" spans="1:5" ht="21.75" customHeight="1">
      <c r="A5" s="16" t="s">
        <v>35</v>
      </c>
      <c r="B5" s="17">
        <f>'[2]Př.3 Sumář provoz.výdajů'!B22</f>
        <v>627067777</v>
      </c>
      <c r="C5" s="7"/>
      <c r="D5" s="12"/>
      <c r="E5" s="12"/>
    </row>
    <row r="6" spans="1:3" ht="21.75" customHeight="1">
      <c r="A6" s="16" t="s">
        <v>36</v>
      </c>
      <c r="B6" s="17">
        <f>'[2]Př.6a) Sumář PO'!C9</f>
        <v>148625000</v>
      </c>
      <c r="C6" s="7"/>
    </row>
    <row r="7" spans="1:3" ht="21.75" customHeight="1">
      <c r="A7" s="16" t="s">
        <v>37</v>
      </c>
      <c r="B7" s="17">
        <f>'[2]Př.6b) PO-škol. zař.'!C37</f>
        <v>131715000</v>
      </c>
      <c r="C7" s="15"/>
    </row>
    <row r="8" spans="1:3" ht="21.75" customHeight="1">
      <c r="A8" s="16" t="s">
        <v>38</v>
      </c>
      <c r="B8" s="17">
        <f>'[2]Př.4 Sumář OVS'!F60</f>
        <v>431772000</v>
      </c>
      <c r="C8" s="7"/>
    </row>
    <row r="9" spans="1:3" ht="21.75" customHeight="1">
      <c r="A9" s="18" t="s">
        <v>39</v>
      </c>
      <c r="B9" s="17">
        <f>'[2]Př.5 FRB povodeň'!C26</f>
        <v>28307000</v>
      </c>
      <c r="C9" s="7"/>
    </row>
    <row r="10" spans="1:3" ht="21.75" customHeight="1">
      <c r="A10" s="18" t="s">
        <v>40</v>
      </c>
      <c r="B10" s="17">
        <v>-70000000</v>
      </c>
      <c r="C10" s="19"/>
    </row>
    <row r="11" spans="1:3" ht="21.75" customHeight="1">
      <c r="A11" s="20" t="s">
        <v>41</v>
      </c>
      <c r="B11" s="14">
        <f>SUM(B12:B14)</f>
        <v>795469000</v>
      </c>
      <c r="C11" s="15"/>
    </row>
    <row r="12" spans="1:3" ht="21.75" customHeight="1">
      <c r="A12" s="16" t="s">
        <v>42</v>
      </c>
      <c r="B12" s="21">
        <f>'[2]Investice-rekapitulace'!F3</f>
        <v>725069000</v>
      </c>
      <c r="C12" s="22" t="s">
        <v>43</v>
      </c>
    </row>
    <row r="13" spans="1:3" ht="21.75" customHeight="1">
      <c r="A13" s="16" t="s">
        <v>44</v>
      </c>
      <c r="B13" s="17">
        <f>'[2]Investice-rekapitulace'!F4</f>
        <v>19000000</v>
      </c>
      <c r="C13" s="15"/>
    </row>
    <row r="14" spans="1:3" ht="21.75" customHeight="1">
      <c r="A14" s="16" t="s">
        <v>45</v>
      </c>
      <c r="B14" s="17">
        <f>'[2]Investice-rekapitulace'!F5</f>
        <v>51400000</v>
      </c>
      <c r="C14" s="7" t="s">
        <v>46</v>
      </c>
    </row>
    <row r="15" spans="1:3" ht="24.75" customHeight="1" thickBot="1">
      <c r="A15" s="23" t="s">
        <v>57</v>
      </c>
      <c r="B15" s="24">
        <f>SUM(B17:B21)</f>
        <v>-89152000</v>
      </c>
      <c r="C15" s="25"/>
    </row>
    <row r="16" spans="1:3" ht="24.75" customHeight="1" hidden="1" outlineLevel="1" thickTop="1">
      <c r="A16" s="26" t="s">
        <v>47</v>
      </c>
      <c r="B16" s="27">
        <f>B3-B2</f>
        <v>-89152000</v>
      </c>
      <c r="C16" s="25"/>
    </row>
    <row r="17" spans="1:3" ht="21.75" customHeight="1" collapsed="1" thickTop="1">
      <c r="A17" s="16" t="s">
        <v>48</v>
      </c>
      <c r="B17" s="17">
        <v>30000000</v>
      </c>
      <c r="C17" s="7" t="s">
        <v>49</v>
      </c>
    </row>
    <row r="18" spans="1:3" ht="21.75" customHeight="1">
      <c r="A18" s="16" t="s">
        <v>50</v>
      </c>
      <c r="B18" s="17">
        <v>-30000000</v>
      </c>
      <c r="C18" s="7" t="s">
        <v>51</v>
      </c>
    </row>
    <row r="19" spans="1:3" ht="21.75" customHeight="1">
      <c r="A19" s="16" t="s">
        <v>52</v>
      </c>
      <c r="B19" s="17">
        <v>-161567000</v>
      </c>
      <c r="C19" s="409" t="s">
        <v>53</v>
      </c>
    </row>
    <row r="20" spans="1:3" ht="21.75" customHeight="1">
      <c r="A20" s="29"/>
      <c r="B20" s="30"/>
      <c r="C20" s="410"/>
    </row>
    <row r="21" spans="1:3" ht="33" customHeight="1">
      <c r="A21" s="28" t="s">
        <v>54</v>
      </c>
      <c r="B21" s="17">
        <v>72415000</v>
      </c>
      <c r="C21" s="31" t="s">
        <v>55</v>
      </c>
    </row>
    <row r="22" ht="25.5" customHeight="1"/>
    <row r="23" ht="25.5" customHeight="1"/>
  </sheetData>
  <mergeCells count="1">
    <mergeCell ref="C19:C20"/>
  </mergeCells>
  <printOptions gridLines="1" horizontalCentered="1" verticalCentered="1"/>
  <pageMargins left="0.2362204724409449" right="0.35" top="0.96" bottom="0.4330708661417323" header="0.58" footer="0.1968503937007874"/>
  <pageSetup horizontalDpi="600" verticalDpi="600" orientation="landscape" paperSize="9" scale="86" r:id="rId1"/>
  <headerFooter alignWithMargins="0">
    <oddHeader>&amp;Lv Kč&amp;C&amp;"Arial CE,tučné\&amp;12Rekapitulace rozpočtu na rok 2007&amp;R&amp;"Arial CE,tučné\&amp;12Část I - příloha č. 1</oddHead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3" sqref="B183"/>
    </sheetView>
  </sheetViews>
  <sheetFormatPr defaultColWidth="9.00390625" defaultRowHeight="12.75" outlineLevelRow="1"/>
  <cols>
    <col min="1" max="1" width="5.25390625" style="61" customWidth="1"/>
    <col min="2" max="2" width="31.00390625" style="39" customWidth="1"/>
    <col min="3" max="3" width="12.625" style="39" customWidth="1"/>
    <col min="4" max="4" width="63.125" style="39" customWidth="1"/>
    <col min="5" max="14" width="9.125" style="39" customWidth="1"/>
    <col min="15" max="15" width="8.875" style="39" customWidth="1"/>
    <col min="16" max="17" width="9.125" style="39" customWidth="1"/>
    <col min="18" max="19" width="8.875" style="39" customWidth="1"/>
    <col min="20" max="16384" width="9.125" style="39" customWidth="1"/>
  </cols>
  <sheetData>
    <row r="1" spans="1:4" s="34" customFormat="1" ht="36.75" customHeight="1">
      <c r="A1" s="32" t="s">
        <v>58</v>
      </c>
      <c r="B1" s="33" t="s">
        <v>59</v>
      </c>
      <c r="C1" s="32" t="s">
        <v>60</v>
      </c>
      <c r="D1" s="32" t="s">
        <v>32</v>
      </c>
    </row>
    <row r="2" spans="1:4" ht="13.5" customHeight="1">
      <c r="A2" s="35">
        <v>1111</v>
      </c>
      <c r="B2" s="36" t="s">
        <v>61</v>
      </c>
      <c r="C2" s="37">
        <v>285000000</v>
      </c>
      <c r="D2" s="38"/>
    </row>
    <row r="3" spans="1:4" ht="13.5" customHeight="1">
      <c r="A3" s="35">
        <v>1112</v>
      </c>
      <c r="B3" s="36" t="s">
        <v>62</v>
      </c>
      <c r="C3" s="37">
        <v>80000000</v>
      </c>
      <c r="D3" s="38"/>
    </row>
    <row r="4" spans="1:4" ht="13.5" customHeight="1">
      <c r="A4" s="35">
        <v>1113</v>
      </c>
      <c r="B4" s="36" t="s">
        <v>63</v>
      </c>
      <c r="C4" s="37">
        <v>16000000</v>
      </c>
      <c r="D4" s="38"/>
    </row>
    <row r="5" spans="1:4" ht="13.5" customHeight="1" hidden="1" outlineLevel="1">
      <c r="A5" s="35">
        <v>1119</v>
      </c>
      <c r="B5" s="36" t="s">
        <v>64</v>
      </c>
      <c r="C5" s="37"/>
      <c r="D5" s="38"/>
    </row>
    <row r="6" spans="1:4" ht="13.5" customHeight="1" collapsed="1">
      <c r="A6" s="35">
        <v>1121</v>
      </c>
      <c r="B6" s="36" t="s">
        <v>65</v>
      </c>
      <c r="C6" s="37">
        <v>330000000</v>
      </c>
      <c r="D6" s="38"/>
    </row>
    <row r="7" spans="1:4" ht="13.5" customHeight="1">
      <c r="A7" s="35">
        <v>1122</v>
      </c>
      <c r="B7" s="36" t="s">
        <v>66</v>
      </c>
      <c r="C7" s="37">
        <v>100211000</v>
      </c>
      <c r="D7" s="411" t="s">
        <v>67</v>
      </c>
    </row>
    <row r="8" spans="1:4" ht="13.5" customHeight="1">
      <c r="A8" s="35"/>
      <c r="B8" s="36"/>
      <c r="C8" s="37"/>
      <c r="D8" s="412"/>
    </row>
    <row r="9" spans="1:4" ht="13.5" customHeight="1">
      <c r="A9" s="35">
        <v>1211</v>
      </c>
      <c r="B9" s="36" t="s">
        <v>68</v>
      </c>
      <c r="C9" s="37">
        <v>506000000</v>
      </c>
      <c r="D9" s="38"/>
    </row>
    <row r="10" spans="1:4" ht="13.5" customHeight="1" thickBot="1">
      <c r="A10" s="35">
        <v>1511</v>
      </c>
      <c r="B10" s="36" t="s">
        <v>69</v>
      </c>
      <c r="C10" s="37">
        <v>41000000</v>
      </c>
      <c r="D10" s="38"/>
    </row>
    <row r="11" spans="1:5" ht="13.5" customHeight="1" thickBot="1">
      <c r="A11" s="35"/>
      <c r="B11" s="41" t="s">
        <v>70</v>
      </c>
      <c r="C11" s="42">
        <f>C2+C3+C4+C5+C6+C7+C9+C10</f>
        <v>1358211000</v>
      </c>
      <c r="D11" s="38"/>
      <c r="E11" s="43"/>
    </row>
    <row r="12" spans="1:4" ht="13.5" customHeight="1">
      <c r="A12" s="35">
        <v>1332</v>
      </c>
      <c r="B12" s="36" t="s">
        <v>71</v>
      </c>
      <c r="C12" s="37">
        <v>40000</v>
      </c>
      <c r="D12" s="38" t="s">
        <v>72</v>
      </c>
    </row>
    <row r="13" spans="1:4" ht="13.5" customHeight="1">
      <c r="A13" s="35">
        <v>1334</v>
      </c>
      <c r="B13" s="36" t="s">
        <v>73</v>
      </c>
      <c r="C13" s="37">
        <v>500000</v>
      </c>
      <c r="D13" s="38" t="s">
        <v>74</v>
      </c>
    </row>
    <row r="14" spans="1:4" ht="13.5" customHeight="1" hidden="1" outlineLevel="1">
      <c r="A14" s="35">
        <v>1335</v>
      </c>
      <c r="B14" s="36" t="s">
        <v>75</v>
      </c>
      <c r="C14" s="37"/>
      <c r="D14" s="38"/>
    </row>
    <row r="15" spans="1:4" ht="13.5" customHeight="1" collapsed="1">
      <c r="A15" s="35">
        <v>1337</v>
      </c>
      <c r="B15" s="36" t="s">
        <v>76</v>
      </c>
      <c r="C15" s="37">
        <v>45000000</v>
      </c>
      <c r="D15" s="38" t="s">
        <v>77</v>
      </c>
    </row>
    <row r="16" spans="1:4" ht="13.5" customHeight="1">
      <c r="A16" s="35">
        <v>1341</v>
      </c>
      <c r="B16" s="36" t="s">
        <v>78</v>
      </c>
      <c r="C16" s="37">
        <v>2800000</v>
      </c>
      <c r="D16" s="44"/>
    </row>
    <row r="17" spans="1:4" ht="13.5" customHeight="1">
      <c r="A17" s="35">
        <v>1342</v>
      </c>
      <c r="B17" s="36" t="s">
        <v>79</v>
      </c>
      <c r="C17" s="37">
        <v>500000</v>
      </c>
      <c r="D17" s="38"/>
    </row>
    <row r="18" spans="1:4" ht="13.5" customHeight="1">
      <c r="A18" s="35">
        <v>1343</v>
      </c>
      <c r="B18" s="36" t="s">
        <v>80</v>
      </c>
      <c r="C18" s="37">
        <v>4500000</v>
      </c>
      <c r="D18" s="38"/>
    </row>
    <row r="19" spans="1:4" ht="13.5" customHeight="1">
      <c r="A19" s="35">
        <v>1344</v>
      </c>
      <c r="B19" s="36" t="s">
        <v>81</v>
      </c>
      <c r="C19" s="37">
        <v>130000</v>
      </c>
      <c r="D19" s="38"/>
    </row>
    <row r="20" spans="1:4" ht="13.5" customHeight="1">
      <c r="A20" s="35">
        <v>1345</v>
      </c>
      <c r="B20" s="36" t="s">
        <v>82</v>
      </c>
      <c r="C20" s="37">
        <v>900000</v>
      </c>
      <c r="D20" s="45"/>
    </row>
    <row r="21" spans="1:4" ht="13.5" customHeight="1">
      <c r="A21" s="35">
        <v>1346</v>
      </c>
      <c r="B21" s="36" t="s">
        <v>83</v>
      </c>
      <c r="C21" s="37">
        <v>300000</v>
      </c>
      <c r="D21" s="38"/>
    </row>
    <row r="22" spans="1:4" ht="13.5" customHeight="1">
      <c r="A22" s="35">
        <v>1347</v>
      </c>
      <c r="B22" s="36" t="s">
        <v>84</v>
      </c>
      <c r="C22" s="37">
        <v>15000000</v>
      </c>
      <c r="D22" s="38" t="s">
        <v>85</v>
      </c>
    </row>
    <row r="23" spans="1:4" ht="13.5" customHeight="1" hidden="1" outlineLevel="1">
      <c r="A23" s="35">
        <v>1349</v>
      </c>
      <c r="B23" s="36" t="s">
        <v>86</v>
      </c>
      <c r="C23" s="37"/>
      <c r="D23" s="38"/>
    </row>
    <row r="24" spans="1:4" ht="13.5" customHeight="1" collapsed="1">
      <c r="A24" s="35">
        <v>1351</v>
      </c>
      <c r="B24" s="36" t="s">
        <v>87</v>
      </c>
      <c r="C24" s="37">
        <v>10500000</v>
      </c>
      <c r="D24" s="38" t="s">
        <v>88</v>
      </c>
    </row>
    <row r="25" spans="1:4" ht="13.5" customHeight="1" hidden="1" outlineLevel="1">
      <c r="A25" s="35">
        <v>1351</v>
      </c>
      <c r="B25" s="36" t="s">
        <v>87</v>
      </c>
      <c r="C25" s="37"/>
      <c r="D25" s="411" t="s">
        <v>89</v>
      </c>
    </row>
    <row r="26" spans="1:4" ht="13.5" customHeight="1" hidden="1" outlineLevel="1">
      <c r="A26" s="35"/>
      <c r="B26" s="36"/>
      <c r="C26" s="37"/>
      <c r="D26" s="411"/>
    </row>
    <row r="27" spans="1:4" ht="13.5" customHeight="1" collapsed="1">
      <c r="A27" s="35">
        <v>1353</v>
      </c>
      <c r="B27" s="36" t="s">
        <v>90</v>
      </c>
      <c r="C27" s="37"/>
      <c r="D27" s="40"/>
    </row>
    <row r="28" spans="1:4" ht="13.5" customHeight="1">
      <c r="A28" s="35"/>
      <c r="B28" s="36" t="s">
        <v>91</v>
      </c>
      <c r="C28" s="37">
        <v>2200000</v>
      </c>
      <c r="D28" s="40" t="s">
        <v>92</v>
      </c>
    </row>
    <row r="29" spans="1:4" ht="13.5" customHeight="1">
      <c r="A29" s="35">
        <v>1361</v>
      </c>
      <c r="B29" s="36" t="s">
        <v>93</v>
      </c>
      <c r="C29" s="37">
        <v>22000000</v>
      </c>
      <c r="D29" s="38" t="s">
        <v>94</v>
      </c>
    </row>
    <row r="30" spans="1:4" ht="13.5" customHeight="1">
      <c r="A30" s="35">
        <v>1361</v>
      </c>
      <c r="B30" s="36" t="s">
        <v>95</v>
      </c>
      <c r="C30" s="37">
        <v>28000000</v>
      </c>
      <c r="D30" s="411" t="s">
        <v>246</v>
      </c>
    </row>
    <row r="31" spans="1:4" ht="13.5" customHeight="1">
      <c r="A31" s="35"/>
      <c r="B31" s="36"/>
      <c r="C31" s="37"/>
      <c r="D31" s="412"/>
    </row>
    <row r="32" spans="1:4" ht="13.5" customHeight="1" thickBot="1">
      <c r="A32" s="35"/>
      <c r="B32" s="36"/>
      <c r="C32" s="46" t="s">
        <v>247</v>
      </c>
      <c r="D32" s="412"/>
    </row>
    <row r="33" spans="1:5" ht="13.5" customHeight="1" thickBot="1">
      <c r="A33" s="35"/>
      <c r="B33" s="41" t="s">
        <v>96</v>
      </c>
      <c r="C33" s="42">
        <f>C12+C13+C14+C15+C16+C17+C18+C19+C20+C21+C22+C23+C24+C25+C28+C29+C30</f>
        <v>132370000</v>
      </c>
      <c r="D33" s="45"/>
      <c r="E33" s="43"/>
    </row>
    <row r="34" spans="1:4" ht="13.5" customHeight="1" thickBot="1">
      <c r="A34" s="35"/>
      <c r="B34" s="47" t="s">
        <v>97</v>
      </c>
      <c r="C34" s="48">
        <f>C11+C33</f>
        <v>1490581000</v>
      </c>
      <c r="D34" s="49"/>
    </row>
    <row r="35" spans="1:4" ht="13.5" customHeight="1">
      <c r="A35" s="35">
        <v>2111</v>
      </c>
      <c r="B35" s="36" t="s">
        <v>98</v>
      </c>
      <c r="C35" s="37">
        <v>1000000</v>
      </c>
      <c r="D35" s="38" t="s">
        <v>99</v>
      </c>
    </row>
    <row r="36" spans="1:4" ht="13.5" customHeight="1">
      <c r="A36" s="35">
        <v>2111</v>
      </c>
      <c r="B36" s="36" t="s">
        <v>98</v>
      </c>
      <c r="C36" s="37">
        <v>1100000</v>
      </c>
      <c r="D36" s="38" t="s">
        <v>100</v>
      </c>
    </row>
    <row r="37" spans="1:4" ht="13.5" customHeight="1">
      <c r="A37" s="35">
        <v>2111</v>
      </c>
      <c r="B37" s="36" t="s">
        <v>98</v>
      </c>
      <c r="C37" s="37">
        <v>280000</v>
      </c>
      <c r="D37" s="38" t="s">
        <v>101</v>
      </c>
    </row>
    <row r="38" spans="1:4" ht="13.5" customHeight="1">
      <c r="A38" s="35">
        <v>2111</v>
      </c>
      <c r="B38" s="36" t="s">
        <v>98</v>
      </c>
      <c r="C38" s="37">
        <v>3000</v>
      </c>
      <c r="D38" s="38" t="s">
        <v>102</v>
      </c>
    </row>
    <row r="39" spans="1:4" ht="13.5" customHeight="1" hidden="1" outlineLevel="1">
      <c r="A39" s="35">
        <v>2111</v>
      </c>
      <c r="B39" s="36" t="s">
        <v>98</v>
      </c>
      <c r="C39" s="37"/>
      <c r="D39" s="38" t="s">
        <v>103</v>
      </c>
    </row>
    <row r="40" spans="1:4" ht="13.5" customHeight="1" collapsed="1">
      <c r="A40" s="35">
        <v>2111</v>
      </c>
      <c r="B40" s="36" t="s">
        <v>98</v>
      </c>
      <c r="C40" s="37">
        <v>2000</v>
      </c>
      <c r="D40" s="38" t="s">
        <v>104</v>
      </c>
    </row>
    <row r="41" spans="1:4" ht="13.5" customHeight="1" hidden="1" outlineLevel="1">
      <c r="A41" s="35">
        <v>2111</v>
      </c>
      <c r="B41" s="36" t="s">
        <v>98</v>
      </c>
      <c r="C41" s="37"/>
      <c r="D41" s="38" t="s">
        <v>105</v>
      </c>
    </row>
    <row r="42" spans="1:4" ht="13.5" customHeight="1" collapsed="1">
      <c r="A42" s="35">
        <v>2112</v>
      </c>
      <c r="B42" s="36" t="s">
        <v>106</v>
      </c>
      <c r="C42" s="37">
        <v>7000</v>
      </c>
      <c r="D42" s="38" t="s">
        <v>107</v>
      </c>
    </row>
    <row r="43" spans="1:4" ht="13.5" customHeight="1" hidden="1" outlineLevel="1">
      <c r="A43" s="35">
        <v>2119</v>
      </c>
      <c r="B43" s="36" t="s">
        <v>108</v>
      </c>
      <c r="C43" s="37"/>
      <c r="D43" s="38" t="s">
        <v>109</v>
      </c>
    </row>
    <row r="44" spans="1:4" ht="13.5" customHeight="1" hidden="1" outlineLevel="1">
      <c r="A44" s="35">
        <v>2122</v>
      </c>
      <c r="B44" s="36" t="s">
        <v>110</v>
      </c>
      <c r="C44" s="37"/>
      <c r="D44" s="38" t="s">
        <v>111</v>
      </c>
    </row>
    <row r="45" spans="1:4" ht="13.5" customHeight="1" hidden="1" outlineLevel="1">
      <c r="A45" s="35">
        <v>2122</v>
      </c>
      <c r="B45" s="36" t="s">
        <v>110</v>
      </c>
      <c r="C45" s="37"/>
      <c r="D45" s="411" t="s">
        <v>112</v>
      </c>
    </row>
    <row r="46" spans="1:4" ht="13.5" customHeight="1" hidden="1" outlineLevel="1">
      <c r="A46" s="35"/>
      <c r="B46" s="36"/>
      <c r="C46" s="37"/>
      <c r="D46" s="411"/>
    </row>
    <row r="47" spans="1:4" ht="13.5" customHeight="1" collapsed="1">
      <c r="A47" s="35">
        <v>2141</v>
      </c>
      <c r="B47" s="36" t="s">
        <v>113</v>
      </c>
      <c r="C47" s="37">
        <v>8000000</v>
      </c>
      <c r="D47" s="50"/>
    </row>
    <row r="48" spans="1:4" ht="13.5" customHeight="1" hidden="1" outlineLevel="1">
      <c r="A48" s="35"/>
      <c r="B48" s="36"/>
      <c r="C48" s="37">
        <v>0</v>
      </c>
      <c r="D48" s="51" t="s">
        <v>114</v>
      </c>
    </row>
    <row r="49" spans="1:4" ht="13.5" customHeight="1" hidden="1" outlineLevel="1">
      <c r="A49" s="35">
        <v>2142</v>
      </c>
      <c r="B49" s="36" t="s">
        <v>115</v>
      </c>
      <c r="C49" s="37">
        <v>0</v>
      </c>
      <c r="D49" s="51" t="s">
        <v>116</v>
      </c>
    </row>
    <row r="50" spans="1:4" ht="13.5" customHeight="1" hidden="1" outlineLevel="1">
      <c r="A50" s="35">
        <v>2142</v>
      </c>
      <c r="B50" s="36" t="s">
        <v>115</v>
      </c>
      <c r="C50" s="37">
        <v>0</v>
      </c>
      <c r="D50" s="51" t="s">
        <v>117</v>
      </c>
    </row>
    <row r="51" spans="1:4" ht="13.5" customHeight="1" collapsed="1">
      <c r="A51" s="35">
        <v>2210</v>
      </c>
      <c r="B51" s="36" t="s">
        <v>118</v>
      </c>
      <c r="C51" s="37">
        <v>1300000</v>
      </c>
      <c r="D51" s="38" t="s">
        <v>119</v>
      </c>
    </row>
    <row r="52" spans="1:4" ht="13.5" customHeight="1" hidden="1" outlineLevel="1">
      <c r="A52" s="35"/>
      <c r="B52" s="36"/>
      <c r="C52" s="37"/>
      <c r="D52" s="38" t="s">
        <v>120</v>
      </c>
    </row>
    <row r="53" spans="1:4" ht="13.5" customHeight="1" hidden="1" outlineLevel="1">
      <c r="A53" s="35"/>
      <c r="B53" s="36"/>
      <c r="C53" s="37"/>
      <c r="D53" s="38" t="s">
        <v>121</v>
      </c>
    </row>
    <row r="54" spans="1:4" ht="13.5" customHeight="1" hidden="1" outlineLevel="1">
      <c r="A54" s="35"/>
      <c r="B54" s="36"/>
      <c r="C54" s="37"/>
      <c r="D54" s="38" t="s">
        <v>122</v>
      </c>
    </row>
    <row r="55" spans="1:4" ht="13.5" customHeight="1" hidden="1" outlineLevel="1">
      <c r="A55" s="35"/>
      <c r="B55" s="36"/>
      <c r="C55" s="37"/>
      <c r="D55" s="38" t="s">
        <v>123</v>
      </c>
    </row>
    <row r="56" spans="1:4" ht="13.5" customHeight="1" hidden="1" outlineLevel="1">
      <c r="A56" s="35"/>
      <c r="B56" s="36"/>
      <c r="C56" s="37"/>
      <c r="D56" s="38" t="s">
        <v>124</v>
      </c>
    </row>
    <row r="57" spans="1:4" ht="13.5" customHeight="1" hidden="1" outlineLevel="1">
      <c r="A57" s="35"/>
      <c r="B57" s="36"/>
      <c r="C57" s="37"/>
      <c r="D57" s="38" t="s">
        <v>125</v>
      </c>
    </row>
    <row r="58" spans="1:4" ht="13.5" customHeight="1" hidden="1" outlineLevel="1">
      <c r="A58" s="35"/>
      <c r="B58" s="36"/>
      <c r="C58" s="37"/>
      <c r="D58" s="38" t="s">
        <v>126</v>
      </c>
    </row>
    <row r="59" spans="1:4" ht="13.5" customHeight="1" hidden="1" outlineLevel="1">
      <c r="A59" s="35"/>
      <c r="B59" s="36"/>
      <c r="C59" s="37"/>
      <c r="D59" s="38" t="s">
        <v>127</v>
      </c>
    </row>
    <row r="60" spans="1:4" ht="13.5" customHeight="1" hidden="1" outlineLevel="1">
      <c r="A60" s="35"/>
      <c r="B60" s="36"/>
      <c r="C60" s="37"/>
      <c r="D60" s="38" t="s">
        <v>128</v>
      </c>
    </row>
    <row r="61" spans="1:4" ht="13.5" customHeight="1" hidden="1" outlineLevel="1">
      <c r="A61" s="35"/>
      <c r="B61" s="36"/>
      <c r="C61" s="37"/>
      <c r="D61" s="38" t="s">
        <v>129</v>
      </c>
    </row>
    <row r="62" spans="1:4" ht="13.5" customHeight="1" hidden="1" outlineLevel="1">
      <c r="A62" s="35"/>
      <c r="B62" s="36"/>
      <c r="C62" s="37"/>
      <c r="D62" s="38" t="s">
        <v>130</v>
      </c>
    </row>
    <row r="63" spans="1:4" ht="13.5" customHeight="1" hidden="1" outlineLevel="1">
      <c r="A63" s="35"/>
      <c r="B63" s="36"/>
      <c r="C63" s="37"/>
      <c r="D63" s="38" t="s">
        <v>131</v>
      </c>
    </row>
    <row r="64" spans="1:4" ht="13.5" customHeight="1" collapsed="1">
      <c r="A64" s="35">
        <v>2210</v>
      </c>
      <c r="B64" s="36" t="s">
        <v>118</v>
      </c>
      <c r="C64" s="37">
        <v>1500000</v>
      </c>
      <c r="D64" s="38" t="s">
        <v>132</v>
      </c>
    </row>
    <row r="65" spans="1:4" ht="13.5" customHeight="1">
      <c r="A65" s="35">
        <v>2210</v>
      </c>
      <c r="B65" s="36" t="s">
        <v>118</v>
      </c>
      <c r="C65" s="37">
        <v>5000000</v>
      </c>
      <c r="D65" s="38" t="s">
        <v>133</v>
      </c>
    </row>
    <row r="66" spans="1:4" ht="13.5" customHeight="1">
      <c r="A66" s="35">
        <v>2210</v>
      </c>
      <c r="B66" s="36" t="s">
        <v>118</v>
      </c>
      <c r="C66" s="37">
        <f>C67+C68</f>
        <v>4000000</v>
      </c>
      <c r="D66" s="38" t="s">
        <v>134</v>
      </c>
    </row>
    <row r="67" spans="1:4" ht="13.5" customHeight="1" hidden="1" outlineLevel="1">
      <c r="A67" s="35"/>
      <c r="B67" s="36"/>
      <c r="C67" s="37">
        <v>4000000</v>
      </c>
      <c r="D67" s="38" t="s">
        <v>135</v>
      </c>
    </row>
    <row r="68" spans="1:4" ht="13.5" customHeight="1" hidden="1" outlineLevel="1">
      <c r="A68" s="35"/>
      <c r="B68" s="36"/>
      <c r="C68" s="37"/>
      <c r="D68" s="38" t="s">
        <v>136</v>
      </c>
    </row>
    <row r="69" spans="1:4" s="52" customFormat="1" ht="13.5" customHeight="1" collapsed="1">
      <c r="A69" s="35">
        <v>2210</v>
      </c>
      <c r="B69" s="36" t="s">
        <v>118</v>
      </c>
      <c r="C69" s="37">
        <v>130000</v>
      </c>
      <c r="D69" s="38" t="s">
        <v>137</v>
      </c>
    </row>
    <row r="70" spans="1:4" s="52" customFormat="1" ht="13.5" customHeight="1" hidden="1" outlineLevel="1">
      <c r="A70" s="35"/>
      <c r="B70" s="36"/>
      <c r="C70" s="37"/>
      <c r="D70" s="38" t="s">
        <v>138</v>
      </c>
    </row>
    <row r="71" spans="1:4" s="52" customFormat="1" ht="13.5" customHeight="1" hidden="1" outlineLevel="1">
      <c r="A71" s="35"/>
      <c r="B71" s="36"/>
      <c r="C71" s="37"/>
      <c r="D71" s="38" t="s">
        <v>139</v>
      </c>
    </row>
    <row r="72" spans="1:4" s="52" customFormat="1" ht="13.5" customHeight="1" hidden="1" outlineLevel="1">
      <c r="A72" s="35"/>
      <c r="B72" s="36"/>
      <c r="C72" s="37"/>
      <c r="D72" s="38" t="s">
        <v>140</v>
      </c>
    </row>
    <row r="73" spans="1:4" s="52" customFormat="1" ht="13.5" customHeight="1" hidden="1" outlineLevel="1">
      <c r="A73" s="35">
        <v>2229</v>
      </c>
      <c r="B73" s="36" t="s">
        <v>141</v>
      </c>
      <c r="C73" s="37">
        <v>0</v>
      </c>
      <c r="D73" s="38" t="s">
        <v>142</v>
      </c>
    </row>
    <row r="74" spans="1:4" s="52" customFormat="1" ht="13.5" customHeight="1" hidden="1" outlineLevel="1">
      <c r="A74" s="35">
        <v>2229</v>
      </c>
      <c r="B74" s="36" t="s">
        <v>141</v>
      </c>
      <c r="C74" s="37">
        <v>0</v>
      </c>
      <c r="D74" s="38" t="s">
        <v>143</v>
      </c>
    </row>
    <row r="75" spans="1:4" s="52" customFormat="1" ht="13.5" customHeight="1" hidden="1" outlineLevel="1">
      <c r="A75" s="35">
        <v>2229</v>
      </c>
      <c r="B75" s="36" t="s">
        <v>141</v>
      </c>
      <c r="C75" s="37">
        <v>0</v>
      </c>
      <c r="D75" s="38" t="s">
        <v>144</v>
      </c>
    </row>
    <row r="76" spans="1:4" s="52" customFormat="1" ht="13.5" customHeight="1" hidden="1" outlineLevel="1">
      <c r="A76" s="35">
        <v>2321</v>
      </c>
      <c r="B76" s="36" t="s">
        <v>145</v>
      </c>
      <c r="C76" s="37">
        <v>0</v>
      </c>
      <c r="D76" s="411" t="s">
        <v>248</v>
      </c>
    </row>
    <row r="77" spans="1:4" s="52" customFormat="1" ht="13.5" customHeight="1" hidden="1" outlineLevel="1">
      <c r="A77" s="35"/>
      <c r="B77" s="36"/>
      <c r="C77" s="37"/>
      <c r="D77" s="412"/>
    </row>
    <row r="78" spans="1:4" s="52" customFormat="1" ht="13.5" customHeight="1" hidden="1" outlineLevel="1">
      <c r="A78" s="35"/>
      <c r="B78" s="36"/>
      <c r="C78" s="37"/>
      <c r="D78" s="412"/>
    </row>
    <row r="79" spans="1:4" s="52" customFormat="1" ht="13.5" customHeight="1" hidden="1" outlineLevel="1">
      <c r="A79" s="35">
        <v>2322</v>
      </c>
      <c r="B79" s="36" t="s">
        <v>146</v>
      </c>
      <c r="C79" s="37">
        <v>0</v>
      </c>
      <c r="D79" s="38"/>
    </row>
    <row r="80" spans="1:4" s="52" customFormat="1" ht="13.5" customHeight="1" hidden="1" outlineLevel="1">
      <c r="A80" s="35">
        <v>2322</v>
      </c>
      <c r="B80" s="36" t="s">
        <v>146</v>
      </c>
      <c r="C80" s="37">
        <v>0</v>
      </c>
      <c r="D80" s="411" t="s">
        <v>147</v>
      </c>
    </row>
    <row r="81" spans="1:4" s="52" customFormat="1" ht="13.5" customHeight="1" hidden="1" outlineLevel="1">
      <c r="A81" s="35"/>
      <c r="B81" s="36"/>
      <c r="C81" s="37"/>
      <c r="D81" s="411"/>
    </row>
    <row r="82" spans="1:4" s="52" customFormat="1" ht="13.5" customHeight="1" hidden="1" outlineLevel="1">
      <c r="A82" s="35">
        <v>2324</v>
      </c>
      <c r="B82" s="36" t="s">
        <v>148</v>
      </c>
      <c r="C82" s="37">
        <v>0</v>
      </c>
      <c r="D82" s="38" t="s">
        <v>149</v>
      </c>
    </row>
    <row r="83" spans="1:4" ht="13.5" customHeight="1" collapsed="1">
      <c r="A83" s="35">
        <v>2324</v>
      </c>
      <c r="B83" s="36" t="s">
        <v>148</v>
      </c>
      <c r="C83" s="37">
        <v>10000</v>
      </c>
      <c r="D83" s="38" t="s">
        <v>150</v>
      </c>
    </row>
    <row r="84" spans="1:4" ht="13.5" customHeight="1">
      <c r="A84" s="35">
        <v>2324</v>
      </c>
      <c r="B84" s="36" t="s">
        <v>148</v>
      </c>
      <c r="C84" s="37">
        <v>6000000</v>
      </c>
      <c r="D84" s="38" t="s">
        <v>151</v>
      </c>
    </row>
    <row r="85" spans="1:4" ht="13.5" customHeight="1">
      <c r="A85" s="35">
        <v>2324</v>
      </c>
      <c r="B85" s="36" t="s">
        <v>148</v>
      </c>
      <c r="C85" s="37">
        <v>1350000</v>
      </c>
      <c r="D85" s="38" t="s">
        <v>152</v>
      </c>
    </row>
    <row r="86" spans="1:4" ht="13.5" customHeight="1">
      <c r="A86" s="35">
        <v>2324</v>
      </c>
      <c r="B86" s="36" t="s">
        <v>148</v>
      </c>
      <c r="C86" s="37">
        <v>70000</v>
      </c>
      <c r="D86" s="38" t="s">
        <v>153</v>
      </c>
    </row>
    <row r="87" spans="1:4" ht="13.5" customHeight="1" hidden="1" outlineLevel="1">
      <c r="A87" s="35">
        <v>2324</v>
      </c>
      <c r="B87" s="36" t="s">
        <v>148</v>
      </c>
      <c r="C87" s="37">
        <v>0</v>
      </c>
      <c r="D87" s="38" t="s">
        <v>154</v>
      </c>
    </row>
    <row r="88" spans="1:4" ht="13.5" customHeight="1" hidden="1" outlineLevel="1">
      <c r="A88" s="35">
        <v>2324</v>
      </c>
      <c r="B88" s="36" t="s">
        <v>148</v>
      </c>
      <c r="C88" s="37">
        <v>0</v>
      </c>
      <c r="D88" s="38" t="s">
        <v>155</v>
      </c>
    </row>
    <row r="89" spans="1:4" ht="13.5" customHeight="1" hidden="1" outlineLevel="1">
      <c r="A89" s="35">
        <v>2324</v>
      </c>
      <c r="B89" s="36" t="s">
        <v>148</v>
      </c>
      <c r="C89" s="37">
        <v>0</v>
      </c>
      <c r="D89" s="38" t="s">
        <v>156</v>
      </c>
    </row>
    <row r="90" spans="1:4" ht="13.5" customHeight="1" hidden="1" outlineLevel="1">
      <c r="A90" s="35">
        <v>2324</v>
      </c>
      <c r="B90" s="36" t="s">
        <v>148</v>
      </c>
      <c r="C90" s="37">
        <v>0</v>
      </c>
      <c r="D90" s="38" t="s">
        <v>157</v>
      </c>
    </row>
    <row r="91" spans="1:4" ht="13.5" customHeight="1" hidden="1" outlineLevel="1">
      <c r="A91" s="35">
        <v>2328</v>
      </c>
      <c r="B91" s="36" t="s">
        <v>158</v>
      </c>
      <c r="C91" s="37">
        <v>0</v>
      </c>
      <c r="D91" s="38" t="s">
        <v>159</v>
      </c>
    </row>
    <row r="92" spans="1:4" ht="13.5" customHeight="1" collapsed="1">
      <c r="A92" s="35">
        <v>2329</v>
      </c>
      <c r="B92" s="36" t="s">
        <v>160</v>
      </c>
      <c r="C92" s="37">
        <v>170000</v>
      </c>
      <c r="D92" s="38" t="s">
        <v>161</v>
      </c>
    </row>
    <row r="93" spans="1:5" ht="13.5" customHeight="1" hidden="1" outlineLevel="1">
      <c r="A93" s="35">
        <v>2329</v>
      </c>
      <c r="B93" s="36" t="s">
        <v>160</v>
      </c>
      <c r="C93" s="37">
        <v>0</v>
      </c>
      <c r="D93" s="40" t="s">
        <v>162</v>
      </c>
      <c r="E93" s="53"/>
    </row>
    <row r="94" spans="1:4" ht="13.5" customHeight="1" hidden="1" outlineLevel="1">
      <c r="A94" s="35">
        <v>2329</v>
      </c>
      <c r="B94" s="36" t="s">
        <v>160</v>
      </c>
      <c r="C94" s="37">
        <v>0</v>
      </c>
      <c r="D94" s="40" t="s">
        <v>163</v>
      </c>
    </row>
    <row r="95" spans="1:4" ht="13.5" customHeight="1" hidden="1" outlineLevel="1">
      <c r="A95" s="35">
        <v>2329</v>
      </c>
      <c r="B95" s="36" t="s">
        <v>160</v>
      </c>
      <c r="C95" s="37">
        <v>0</v>
      </c>
      <c r="D95" s="40" t="s">
        <v>164</v>
      </c>
    </row>
    <row r="96" spans="1:4" ht="13.5" customHeight="1" collapsed="1">
      <c r="A96" s="35">
        <v>2329</v>
      </c>
      <c r="B96" s="36" t="s">
        <v>160</v>
      </c>
      <c r="C96" s="37">
        <v>200000000</v>
      </c>
      <c r="D96" s="38"/>
    </row>
    <row r="97" spans="1:4" ht="13.5" customHeight="1">
      <c r="A97" s="35">
        <v>2343</v>
      </c>
      <c r="B97" s="36" t="s">
        <v>165</v>
      </c>
      <c r="C97" s="37">
        <v>11000</v>
      </c>
      <c r="D97" s="38"/>
    </row>
    <row r="98" spans="1:4" ht="13.5" customHeight="1">
      <c r="A98" s="35">
        <v>2460</v>
      </c>
      <c r="B98" s="36" t="s">
        <v>166</v>
      </c>
      <c r="C98" s="37">
        <v>20000</v>
      </c>
      <c r="D98" s="38" t="s">
        <v>167</v>
      </c>
    </row>
    <row r="99" spans="1:4" ht="13.5" customHeight="1" hidden="1" outlineLevel="1">
      <c r="A99" s="35">
        <v>2460</v>
      </c>
      <c r="B99" s="36" t="s">
        <v>166</v>
      </c>
      <c r="C99" s="37">
        <v>0</v>
      </c>
      <c r="D99" s="38" t="s">
        <v>168</v>
      </c>
    </row>
    <row r="100" spans="1:4" ht="13.5" customHeight="1" hidden="1" outlineLevel="1">
      <c r="A100" s="35">
        <v>2460</v>
      </c>
      <c r="B100" s="36" t="s">
        <v>166</v>
      </c>
      <c r="C100" s="37">
        <v>0</v>
      </c>
      <c r="D100" s="38" t="s">
        <v>169</v>
      </c>
    </row>
    <row r="101" spans="1:4" ht="13.5" customHeight="1" hidden="1" outlineLevel="1">
      <c r="A101" s="35">
        <v>2460</v>
      </c>
      <c r="B101" s="36" t="s">
        <v>166</v>
      </c>
      <c r="C101" s="37">
        <v>0</v>
      </c>
      <c r="D101" s="38" t="s">
        <v>170</v>
      </c>
    </row>
    <row r="102" spans="1:4" ht="13.5" customHeight="1" collapsed="1" thickBot="1">
      <c r="A102" s="35">
        <v>2460</v>
      </c>
      <c r="B102" s="36" t="s">
        <v>166</v>
      </c>
      <c r="C102" s="37">
        <v>28307000</v>
      </c>
      <c r="D102" s="38" t="s">
        <v>171</v>
      </c>
    </row>
    <row r="103" spans="1:5" ht="13.5" customHeight="1" thickBot="1">
      <c r="A103" s="35"/>
      <c r="B103" s="47" t="s">
        <v>172</v>
      </c>
      <c r="C103" s="48">
        <f>C35+C36+C37+C38+C39+C40+C41+C42+C43+C44+C45+C47+C48+C49+C50+C51+C64+C65+C66+C69+C73+C74+C75+C76+C79+C80+C82+C83+C84+C85+C86+C87+C88+C89+C90+C91+C92+C93+C94+C95+C96+C97+C98+C99+C100+C101+C102</f>
        <v>258260000</v>
      </c>
      <c r="D103" s="38"/>
      <c r="E103" s="43"/>
    </row>
    <row r="104" spans="1:5" ht="13.5" customHeight="1" hidden="1" outlineLevel="1">
      <c r="A104" s="35">
        <v>3112</v>
      </c>
      <c r="B104" s="36" t="s">
        <v>173</v>
      </c>
      <c r="C104" s="37">
        <v>0</v>
      </c>
      <c r="D104" s="38" t="s">
        <v>174</v>
      </c>
      <c r="E104" s="43"/>
    </row>
    <row r="105" spans="1:5" ht="13.5" customHeight="1" hidden="1" outlineLevel="1" thickBot="1">
      <c r="A105" s="35">
        <v>3122</v>
      </c>
      <c r="B105" s="36" t="s">
        <v>175</v>
      </c>
      <c r="C105" s="37">
        <v>0</v>
      </c>
      <c r="D105" s="38" t="s">
        <v>176</v>
      </c>
      <c r="E105" s="43"/>
    </row>
    <row r="106" spans="1:5" ht="13.5" customHeight="1" hidden="1" outlineLevel="1" thickBot="1">
      <c r="A106" s="35"/>
      <c r="B106" s="47" t="s">
        <v>177</v>
      </c>
      <c r="C106" s="48">
        <f>C104+C105</f>
        <v>0</v>
      </c>
      <c r="D106" s="38"/>
      <c r="E106" s="43"/>
    </row>
    <row r="107" spans="1:5" ht="13.5" customHeight="1" hidden="1" outlineLevel="1">
      <c r="A107" s="35">
        <v>4111</v>
      </c>
      <c r="B107" s="36" t="s">
        <v>178</v>
      </c>
      <c r="C107" s="37">
        <v>0</v>
      </c>
      <c r="D107" s="45" t="s">
        <v>201</v>
      </c>
      <c r="E107" s="43"/>
    </row>
    <row r="108" spans="1:5" ht="13.5" customHeight="1" hidden="1" outlineLevel="1">
      <c r="A108" s="35">
        <v>4111</v>
      </c>
      <c r="B108" s="36" t="s">
        <v>178</v>
      </c>
      <c r="C108" s="37">
        <v>0</v>
      </c>
      <c r="D108" s="45" t="s">
        <v>202</v>
      </c>
      <c r="E108" s="43"/>
    </row>
    <row r="109" spans="1:5" ht="13.5" customHeight="1" hidden="1" outlineLevel="1">
      <c r="A109" s="35">
        <v>4111</v>
      </c>
      <c r="B109" s="36" t="s">
        <v>178</v>
      </c>
      <c r="C109" s="37">
        <v>0</v>
      </c>
      <c r="D109" s="45" t="s">
        <v>203</v>
      </c>
      <c r="E109" s="43"/>
    </row>
    <row r="110" spans="1:5" ht="13.5" customHeight="1" hidden="1" outlineLevel="1">
      <c r="A110" s="35">
        <v>4111</v>
      </c>
      <c r="B110" s="36" t="s">
        <v>178</v>
      </c>
      <c r="C110" s="37">
        <v>0</v>
      </c>
      <c r="D110" s="413" t="s">
        <v>204</v>
      </c>
      <c r="E110" s="43"/>
    </row>
    <row r="111" spans="1:5" ht="13.5" customHeight="1" hidden="1" outlineLevel="1">
      <c r="A111" s="35"/>
      <c r="B111" s="36"/>
      <c r="C111" s="37"/>
      <c r="D111" s="413"/>
      <c r="E111" s="43"/>
    </row>
    <row r="112" spans="1:4" ht="13.5" customHeight="1" collapsed="1">
      <c r="A112" s="35">
        <v>4112</v>
      </c>
      <c r="B112" s="36" t="s">
        <v>179</v>
      </c>
      <c r="C112" s="37">
        <v>115462777</v>
      </c>
      <c r="D112" s="413" t="s">
        <v>205</v>
      </c>
    </row>
    <row r="113" spans="1:4" ht="13.5" customHeight="1">
      <c r="A113" s="35"/>
      <c r="B113" s="36" t="s">
        <v>180</v>
      </c>
      <c r="C113" s="37"/>
      <c r="D113" s="412"/>
    </row>
    <row r="114" spans="1:4" ht="13.5" customHeight="1" hidden="1" outlineLevel="1">
      <c r="A114" s="35">
        <v>4113</v>
      </c>
      <c r="B114" s="36" t="s">
        <v>181</v>
      </c>
      <c r="C114" s="37">
        <v>0</v>
      </c>
      <c r="D114" s="45" t="s">
        <v>206</v>
      </c>
    </row>
    <row r="115" spans="1:4" ht="13.5" customHeight="1" hidden="1" outlineLevel="1">
      <c r="A115" s="35">
        <v>4113</v>
      </c>
      <c r="B115" s="36" t="s">
        <v>181</v>
      </c>
      <c r="C115" s="37">
        <v>0</v>
      </c>
      <c r="D115" s="413" t="s">
        <v>207</v>
      </c>
    </row>
    <row r="116" spans="1:4" ht="13.5" customHeight="1" hidden="1" outlineLevel="1">
      <c r="A116" s="35"/>
      <c r="B116" s="36"/>
      <c r="C116" s="37"/>
      <c r="D116" s="413"/>
    </row>
    <row r="117" spans="1:4" ht="13.5" customHeight="1" hidden="1" outlineLevel="1">
      <c r="A117" s="35">
        <v>4116</v>
      </c>
      <c r="B117" s="36" t="s">
        <v>182</v>
      </c>
      <c r="C117" s="37">
        <v>0</v>
      </c>
      <c r="D117" s="54" t="s">
        <v>208</v>
      </c>
    </row>
    <row r="118" spans="1:4" ht="13.5" customHeight="1" hidden="1" outlineLevel="1">
      <c r="A118" s="35">
        <v>4116</v>
      </c>
      <c r="B118" s="36" t="s">
        <v>182</v>
      </c>
      <c r="C118" s="37">
        <v>0</v>
      </c>
      <c r="D118" s="54" t="s">
        <v>209</v>
      </c>
    </row>
    <row r="119" spans="1:4" ht="13.5" customHeight="1" hidden="1" outlineLevel="1">
      <c r="A119" s="35">
        <v>4116</v>
      </c>
      <c r="B119" s="36" t="s">
        <v>182</v>
      </c>
      <c r="C119" s="37">
        <v>0</v>
      </c>
      <c r="D119" s="54" t="s">
        <v>210</v>
      </c>
    </row>
    <row r="120" spans="1:4" ht="13.5" customHeight="1" hidden="1" outlineLevel="1">
      <c r="A120" s="35">
        <v>4116</v>
      </c>
      <c r="B120" s="36" t="s">
        <v>182</v>
      </c>
      <c r="C120" s="37">
        <v>0</v>
      </c>
      <c r="D120" s="54" t="s">
        <v>211</v>
      </c>
    </row>
    <row r="121" spans="1:4" ht="13.5" customHeight="1" hidden="1" outlineLevel="1">
      <c r="A121" s="35">
        <v>4116</v>
      </c>
      <c r="B121" s="36" t="s">
        <v>182</v>
      </c>
      <c r="C121" s="37">
        <v>0</v>
      </c>
      <c r="D121" s="413" t="s">
        <v>212</v>
      </c>
    </row>
    <row r="122" spans="1:4" ht="13.5" customHeight="1" hidden="1" outlineLevel="1">
      <c r="A122" s="35"/>
      <c r="B122" s="36"/>
      <c r="C122" s="37"/>
      <c r="D122" s="413"/>
    </row>
    <row r="123" spans="1:4" ht="13.5" customHeight="1" hidden="1" outlineLevel="1">
      <c r="A123" s="35">
        <v>4116</v>
      </c>
      <c r="B123" s="36" t="s">
        <v>182</v>
      </c>
      <c r="C123" s="37">
        <v>0</v>
      </c>
      <c r="D123" s="54" t="s">
        <v>213</v>
      </c>
    </row>
    <row r="124" spans="1:4" ht="13.5" customHeight="1" hidden="1" outlineLevel="1">
      <c r="A124" s="35">
        <v>4116</v>
      </c>
      <c r="B124" s="36" t="s">
        <v>182</v>
      </c>
      <c r="C124" s="37">
        <v>0</v>
      </c>
      <c r="D124" s="54" t="s">
        <v>214</v>
      </c>
    </row>
    <row r="125" spans="1:4" ht="13.5" customHeight="1" hidden="1" outlineLevel="1">
      <c r="A125" s="35">
        <v>4116</v>
      </c>
      <c r="B125" s="36" t="s">
        <v>182</v>
      </c>
      <c r="C125" s="37">
        <v>0</v>
      </c>
      <c r="D125" s="54" t="s">
        <v>215</v>
      </c>
    </row>
    <row r="126" spans="1:4" ht="13.5" customHeight="1" hidden="1" outlineLevel="1">
      <c r="A126" s="35">
        <v>4116</v>
      </c>
      <c r="B126" s="36" t="s">
        <v>182</v>
      </c>
      <c r="C126" s="37">
        <v>0</v>
      </c>
      <c r="D126" s="54" t="s">
        <v>216</v>
      </c>
    </row>
    <row r="127" spans="1:4" ht="13.5" customHeight="1" hidden="1" outlineLevel="1">
      <c r="A127" s="35">
        <v>4116</v>
      </c>
      <c r="B127" s="36" t="s">
        <v>182</v>
      </c>
      <c r="C127" s="37">
        <v>0</v>
      </c>
      <c r="D127" s="54" t="s">
        <v>217</v>
      </c>
    </row>
    <row r="128" spans="1:4" ht="13.5" customHeight="1" collapsed="1">
      <c r="A128" s="35">
        <v>4121</v>
      </c>
      <c r="B128" s="36" t="s">
        <v>183</v>
      </c>
      <c r="C128" s="37">
        <v>2050000</v>
      </c>
      <c r="D128" s="38" t="s">
        <v>184</v>
      </c>
    </row>
    <row r="129" spans="1:4" ht="13.5" customHeight="1" hidden="1" outlineLevel="1">
      <c r="A129" s="35">
        <v>4121</v>
      </c>
      <c r="B129" s="36" t="s">
        <v>183</v>
      </c>
      <c r="C129" s="37">
        <v>0</v>
      </c>
      <c r="D129" s="38" t="s">
        <v>185</v>
      </c>
    </row>
    <row r="130" spans="1:4" ht="13.5" customHeight="1" hidden="1" outlineLevel="1">
      <c r="A130" s="35">
        <v>4121</v>
      </c>
      <c r="B130" s="36" t="s">
        <v>183</v>
      </c>
      <c r="C130" s="37">
        <v>0</v>
      </c>
      <c r="D130" s="38" t="s">
        <v>186</v>
      </c>
    </row>
    <row r="131" spans="1:4" ht="13.5" customHeight="1" hidden="1" outlineLevel="1">
      <c r="A131" s="35">
        <v>4122</v>
      </c>
      <c r="B131" s="36" t="s">
        <v>187</v>
      </c>
      <c r="C131" s="37">
        <v>0</v>
      </c>
      <c r="D131" s="45" t="s">
        <v>218</v>
      </c>
    </row>
    <row r="132" spans="1:4" ht="13.5" customHeight="1" hidden="1" outlineLevel="1">
      <c r="A132" s="35">
        <v>4122</v>
      </c>
      <c r="B132" s="36" t="s">
        <v>187</v>
      </c>
      <c r="C132" s="37">
        <v>0</v>
      </c>
      <c r="D132" s="45" t="s">
        <v>219</v>
      </c>
    </row>
    <row r="133" spans="1:4" ht="13.5" customHeight="1" hidden="1" outlineLevel="1">
      <c r="A133" s="35">
        <v>4122</v>
      </c>
      <c r="B133" s="36" t="s">
        <v>187</v>
      </c>
      <c r="C133" s="37">
        <v>0</v>
      </c>
      <c r="D133" s="45" t="s">
        <v>220</v>
      </c>
    </row>
    <row r="134" spans="1:4" ht="13.5" customHeight="1" hidden="1" outlineLevel="1">
      <c r="A134" s="35">
        <v>4122</v>
      </c>
      <c r="B134" s="36" t="s">
        <v>187</v>
      </c>
      <c r="C134" s="37">
        <v>0</v>
      </c>
      <c r="D134" s="45" t="s">
        <v>221</v>
      </c>
    </row>
    <row r="135" spans="1:4" ht="13.5" customHeight="1" hidden="1" outlineLevel="1">
      <c r="A135" s="35">
        <v>4122</v>
      </c>
      <c r="B135" s="36" t="s">
        <v>187</v>
      </c>
      <c r="C135" s="37">
        <v>0</v>
      </c>
      <c r="D135" s="45" t="s">
        <v>222</v>
      </c>
    </row>
    <row r="136" spans="1:4" ht="13.5" customHeight="1" hidden="1" outlineLevel="1">
      <c r="A136" s="35">
        <v>4122</v>
      </c>
      <c r="B136" s="36" t="s">
        <v>187</v>
      </c>
      <c r="C136" s="37">
        <v>0</v>
      </c>
      <c r="D136" s="45" t="s">
        <v>223</v>
      </c>
    </row>
    <row r="137" spans="1:4" ht="13.5" customHeight="1" hidden="1" outlineLevel="1">
      <c r="A137" s="35">
        <v>4122</v>
      </c>
      <c r="B137" s="36" t="s">
        <v>187</v>
      </c>
      <c r="C137" s="37">
        <v>0</v>
      </c>
      <c r="D137" s="45" t="s">
        <v>224</v>
      </c>
    </row>
    <row r="138" spans="1:4" ht="13.5" customHeight="1" hidden="1" outlineLevel="1">
      <c r="A138" s="35">
        <v>4122</v>
      </c>
      <c r="B138" s="36" t="s">
        <v>187</v>
      </c>
      <c r="C138" s="37">
        <v>0</v>
      </c>
      <c r="D138" s="45" t="s">
        <v>225</v>
      </c>
    </row>
    <row r="139" spans="1:4" ht="13.5" customHeight="1" collapsed="1" thickBot="1">
      <c r="A139" s="35">
        <v>4131</v>
      </c>
      <c r="B139" s="36" t="s">
        <v>188</v>
      </c>
      <c r="C139" s="37">
        <v>315754000</v>
      </c>
      <c r="D139" s="38" t="s">
        <v>226</v>
      </c>
    </row>
    <row r="140" spans="1:4" ht="13.5" customHeight="1" hidden="1" outlineLevel="1">
      <c r="A140" s="35">
        <v>4132</v>
      </c>
      <c r="B140" s="36" t="s">
        <v>189</v>
      </c>
      <c r="C140" s="37"/>
      <c r="D140" s="55"/>
    </row>
    <row r="141" spans="1:4" ht="13.5" customHeight="1" hidden="1" outlineLevel="1">
      <c r="A141" s="35">
        <v>4132</v>
      </c>
      <c r="B141" s="36" t="s">
        <v>189</v>
      </c>
      <c r="C141" s="37"/>
      <c r="D141" s="55"/>
    </row>
    <row r="142" spans="1:4" ht="13.5" customHeight="1" hidden="1" outlineLevel="1">
      <c r="A142" s="35">
        <v>4213</v>
      </c>
      <c r="B142" s="36" t="s">
        <v>190</v>
      </c>
      <c r="C142" s="37"/>
      <c r="D142" s="55"/>
    </row>
    <row r="143" spans="1:4" ht="13.5" customHeight="1" hidden="1" outlineLevel="1">
      <c r="A143" s="35">
        <v>4213</v>
      </c>
      <c r="B143" s="36" t="s">
        <v>190</v>
      </c>
      <c r="C143" s="37"/>
      <c r="D143" s="55"/>
    </row>
    <row r="144" spans="1:4" ht="13.5" customHeight="1" hidden="1" outlineLevel="1">
      <c r="A144" s="35">
        <v>4216</v>
      </c>
      <c r="B144" s="36" t="s">
        <v>191</v>
      </c>
      <c r="C144" s="37"/>
      <c r="D144" s="55"/>
    </row>
    <row r="145" spans="1:4" ht="13.5" customHeight="1" hidden="1" outlineLevel="1">
      <c r="A145" s="35">
        <v>4216</v>
      </c>
      <c r="B145" s="36" t="s">
        <v>191</v>
      </c>
      <c r="C145" s="37"/>
      <c r="D145" s="55"/>
    </row>
    <row r="146" spans="1:4" ht="13.5" customHeight="1" hidden="1" outlineLevel="1">
      <c r="A146" s="35">
        <v>4218</v>
      </c>
      <c r="B146" s="36" t="s">
        <v>192</v>
      </c>
      <c r="C146" s="37"/>
      <c r="D146" s="55"/>
    </row>
    <row r="147" spans="1:4" ht="13.5" customHeight="1" hidden="1" outlineLevel="1" thickBot="1">
      <c r="A147" s="35">
        <v>4222</v>
      </c>
      <c r="B147" s="36" t="s">
        <v>193</v>
      </c>
      <c r="C147" s="37"/>
      <c r="D147" s="55"/>
    </row>
    <row r="148" spans="1:4" ht="13.5" customHeight="1" hidden="1" outlineLevel="1">
      <c r="A148" s="35">
        <v>4132</v>
      </c>
      <c r="B148" s="36" t="s">
        <v>194</v>
      </c>
      <c r="C148" s="37">
        <v>0</v>
      </c>
      <c r="D148" s="38" t="s">
        <v>195</v>
      </c>
    </row>
    <row r="149" spans="1:4" ht="13.5" customHeight="1" hidden="1" outlineLevel="1">
      <c r="A149" s="35">
        <v>4132</v>
      </c>
      <c r="B149" s="36" t="s">
        <v>194</v>
      </c>
      <c r="C149" s="37">
        <v>0</v>
      </c>
      <c r="D149" s="411" t="s">
        <v>249</v>
      </c>
    </row>
    <row r="150" spans="1:4" ht="13.5" customHeight="1" hidden="1" outlineLevel="1">
      <c r="A150" s="35"/>
      <c r="B150" s="36"/>
      <c r="C150" s="37"/>
      <c r="D150" s="412"/>
    </row>
    <row r="151" spans="1:4" ht="13.5" customHeight="1" hidden="1" outlineLevel="1">
      <c r="A151" s="35"/>
      <c r="B151" s="36"/>
      <c r="C151" s="37"/>
      <c r="D151" s="412"/>
    </row>
    <row r="152" spans="1:4" ht="13.5" customHeight="1" hidden="1" outlineLevel="1">
      <c r="A152" s="35">
        <v>4213</v>
      </c>
      <c r="B152" s="36" t="s">
        <v>196</v>
      </c>
      <c r="C152" s="37">
        <v>0</v>
      </c>
      <c r="D152" s="54" t="s">
        <v>227</v>
      </c>
    </row>
    <row r="153" spans="1:4" ht="13.5" customHeight="1" hidden="1" outlineLevel="1">
      <c r="A153" s="35">
        <v>4213</v>
      </c>
      <c r="B153" s="36" t="s">
        <v>196</v>
      </c>
      <c r="C153" s="37">
        <v>0</v>
      </c>
      <c r="D153" s="54" t="s">
        <v>228</v>
      </c>
    </row>
    <row r="154" spans="1:4" ht="13.5" customHeight="1" hidden="1" outlineLevel="1">
      <c r="A154" s="35">
        <v>4216</v>
      </c>
      <c r="B154" s="36" t="s">
        <v>197</v>
      </c>
      <c r="C154" s="37">
        <v>0</v>
      </c>
      <c r="D154" s="413" t="s">
        <v>229</v>
      </c>
    </row>
    <row r="155" spans="1:4" ht="13.5" customHeight="1" hidden="1" outlineLevel="1">
      <c r="A155" s="35"/>
      <c r="B155" s="36"/>
      <c r="C155" s="37"/>
      <c r="D155" s="413"/>
    </row>
    <row r="156" spans="1:4" ht="13.5" customHeight="1" hidden="1" outlineLevel="1">
      <c r="A156" s="35">
        <v>4216</v>
      </c>
      <c r="B156" s="36" t="s">
        <v>197</v>
      </c>
      <c r="C156" s="37">
        <v>0</v>
      </c>
      <c r="D156" s="413" t="s">
        <v>230</v>
      </c>
    </row>
    <row r="157" spans="1:4" ht="13.5" customHeight="1" hidden="1" outlineLevel="1">
      <c r="A157" s="35"/>
      <c r="B157" s="36" t="s">
        <v>198</v>
      </c>
      <c r="C157" s="37"/>
      <c r="D157" s="413"/>
    </row>
    <row r="158" spans="1:4" ht="13.5" customHeight="1" hidden="1" outlineLevel="1">
      <c r="A158" s="35">
        <v>4216</v>
      </c>
      <c r="B158" s="36" t="s">
        <v>197</v>
      </c>
      <c r="C158" s="37">
        <v>0</v>
      </c>
      <c r="D158" s="413" t="s">
        <v>231</v>
      </c>
    </row>
    <row r="159" spans="1:4" ht="13.5" customHeight="1" hidden="1" outlineLevel="1">
      <c r="A159" s="35"/>
      <c r="B159" s="36"/>
      <c r="C159" s="37"/>
      <c r="D159" s="413"/>
    </row>
    <row r="160" spans="1:4" ht="13.5" customHeight="1" hidden="1" outlineLevel="1">
      <c r="A160" s="35">
        <v>4216</v>
      </c>
      <c r="B160" s="36" t="s">
        <v>197</v>
      </c>
      <c r="C160" s="37">
        <v>0</v>
      </c>
      <c r="D160" s="54" t="s">
        <v>232</v>
      </c>
    </row>
    <row r="161" spans="1:4" ht="13.5" customHeight="1" hidden="1" outlineLevel="1">
      <c r="A161" s="35">
        <v>4216</v>
      </c>
      <c r="B161" s="36" t="s">
        <v>197</v>
      </c>
      <c r="C161" s="37">
        <v>0</v>
      </c>
      <c r="D161" s="54" t="s">
        <v>233</v>
      </c>
    </row>
    <row r="162" spans="1:4" ht="13.5" customHeight="1" hidden="1" outlineLevel="1">
      <c r="A162" s="35">
        <v>4216</v>
      </c>
      <c r="B162" s="36" t="s">
        <v>197</v>
      </c>
      <c r="C162" s="37">
        <v>0</v>
      </c>
      <c r="D162" s="54" t="s">
        <v>234</v>
      </c>
    </row>
    <row r="163" spans="1:4" ht="13.5" customHeight="1" hidden="1" outlineLevel="1">
      <c r="A163" s="35">
        <v>4216</v>
      </c>
      <c r="B163" s="36" t="s">
        <v>197</v>
      </c>
      <c r="C163" s="37">
        <v>0</v>
      </c>
      <c r="D163" s="54" t="s">
        <v>235</v>
      </c>
    </row>
    <row r="164" spans="1:4" ht="13.5" customHeight="1" hidden="1" outlineLevel="1">
      <c r="A164" s="35">
        <v>4216</v>
      </c>
      <c r="B164" s="36" t="s">
        <v>197</v>
      </c>
      <c r="C164" s="37">
        <v>0</v>
      </c>
      <c r="D164" s="54" t="s">
        <v>236</v>
      </c>
    </row>
    <row r="165" spans="1:4" ht="13.5" customHeight="1" hidden="1" outlineLevel="1">
      <c r="A165" s="35">
        <v>4218</v>
      </c>
      <c r="B165" s="36" t="s">
        <v>192</v>
      </c>
      <c r="C165" s="37">
        <v>0</v>
      </c>
      <c r="D165" s="54" t="s">
        <v>237</v>
      </c>
    </row>
    <row r="166" spans="1:4" ht="13.5" customHeight="1" hidden="1" outlineLevel="1">
      <c r="A166" s="35">
        <v>4218</v>
      </c>
      <c r="B166" s="36" t="s">
        <v>192</v>
      </c>
      <c r="C166" s="37">
        <v>0</v>
      </c>
      <c r="D166" s="413" t="s">
        <v>238</v>
      </c>
    </row>
    <row r="167" spans="1:4" ht="13.5" customHeight="1" hidden="1" outlineLevel="1">
      <c r="A167" s="35"/>
      <c r="B167" s="36"/>
      <c r="C167" s="37"/>
      <c r="D167" s="413"/>
    </row>
    <row r="168" spans="1:4" ht="13.5" customHeight="1" hidden="1" outlineLevel="1">
      <c r="A168" s="35">
        <v>4218</v>
      </c>
      <c r="B168" s="36" t="s">
        <v>192</v>
      </c>
      <c r="C168" s="37">
        <v>0</v>
      </c>
      <c r="D168" s="413" t="s">
        <v>239</v>
      </c>
    </row>
    <row r="169" spans="1:4" ht="13.5" customHeight="1" hidden="1" outlineLevel="1">
      <c r="A169" s="35"/>
      <c r="B169" s="36"/>
      <c r="C169" s="37"/>
      <c r="D169" s="413"/>
    </row>
    <row r="170" spans="1:4" ht="13.5" customHeight="1" hidden="1" outlineLevel="1">
      <c r="A170" s="35">
        <v>4218</v>
      </c>
      <c r="B170" s="36" t="s">
        <v>192</v>
      </c>
      <c r="C170" s="37">
        <v>0</v>
      </c>
      <c r="D170" s="413" t="s">
        <v>240</v>
      </c>
    </row>
    <row r="171" spans="1:4" ht="13.5" customHeight="1" hidden="1" outlineLevel="1">
      <c r="A171" s="35"/>
      <c r="B171" s="36"/>
      <c r="C171" s="37"/>
      <c r="D171" s="413"/>
    </row>
    <row r="172" spans="1:4" ht="13.5" customHeight="1" hidden="1" outlineLevel="1">
      <c r="A172" s="35">
        <v>4218</v>
      </c>
      <c r="B172" s="36" t="s">
        <v>192</v>
      </c>
      <c r="C172" s="37">
        <v>0</v>
      </c>
      <c r="D172" s="54" t="s">
        <v>241</v>
      </c>
    </row>
    <row r="173" spans="1:4" ht="13.5" customHeight="1" hidden="1" outlineLevel="1">
      <c r="A173" s="35">
        <v>4218</v>
      </c>
      <c r="B173" s="36" t="s">
        <v>192</v>
      </c>
      <c r="C173" s="37">
        <v>0</v>
      </c>
      <c r="D173" s="54" t="s">
        <v>242</v>
      </c>
    </row>
    <row r="174" spans="1:4" ht="13.5" customHeight="1" hidden="1" outlineLevel="1">
      <c r="A174" s="35">
        <v>4222</v>
      </c>
      <c r="B174" s="36" t="s">
        <v>193</v>
      </c>
      <c r="C174" s="37">
        <v>0</v>
      </c>
      <c r="D174" s="54" t="s">
        <v>243</v>
      </c>
    </row>
    <row r="175" spans="1:4" ht="13.5" customHeight="1" hidden="1" outlineLevel="1">
      <c r="A175" s="35">
        <v>4222</v>
      </c>
      <c r="B175" s="36" t="s">
        <v>193</v>
      </c>
      <c r="C175" s="37">
        <v>0</v>
      </c>
      <c r="D175" s="54" t="s">
        <v>244</v>
      </c>
    </row>
    <row r="176" spans="1:4" ht="13.5" customHeight="1" hidden="1" outlineLevel="1" thickBot="1">
      <c r="A176" s="35">
        <v>4222</v>
      </c>
      <c r="B176" s="36" t="s">
        <v>193</v>
      </c>
      <c r="C176" s="37">
        <v>0</v>
      </c>
      <c r="D176" s="54" t="s">
        <v>245</v>
      </c>
    </row>
    <row r="177" spans="1:4" ht="13.5" customHeight="1" collapsed="1" thickBot="1">
      <c r="A177" s="56"/>
      <c r="B177" s="47" t="s">
        <v>199</v>
      </c>
      <c r="C177" s="48">
        <f>SUM(C107:C174)</f>
        <v>433266777</v>
      </c>
      <c r="D177" s="38"/>
    </row>
    <row r="178" spans="1:4" ht="26.25" customHeight="1" thickBot="1">
      <c r="A178" s="56"/>
      <c r="B178" s="57" t="s">
        <v>200</v>
      </c>
      <c r="C178" s="58">
        <f>C34+C103+C106+C177</f>
        <v>2182107777</v>
      </c>
      <c r="D178" s="38"/>
    </row>
    <row r="179" spans="1:3" ht="12.75">
      <c r="A179" s="59"/>
      <c r="C179" s="60"/>
    </row>
    <row r="180" spans="1:3" ht="12.75">
      <c r="A180" s="59"/>
      <c r="C180" s="60"/>
    </row>
    <row r="181" spans="1:3" ht="12.75">
      <c r="A181" s="59"/>
      <c r="C181" s="60"/>
    </row>
    <row r="182" spans="1:3" ht="12.75">
      <c r="A182" s="59"/>
      <c r="C182" s="60"/>
    </row>
    <row r="183" spans="1:3" ht="12.75">
      <c r="A183" s="59"/>
      <c r="C183" s="60"/>
    </row>
    <row r="184" spans="1:3" ht="12.75">
      <c r="A184" s="59"/>
      <c r="C184" s="60"/>
    </row>
    <row r="185" spans="1:3" ht="12.75">
      <c r="A185" s="59"/>
      <c r="C185" s="60"/>
    </row>
    <row r="186" spans="1:3" ht="12.75">
      <c r="A186" s="59"/>
      <c r="C186" s="60"/>
    </row>
    <row r="187" spans="1:3" ht="12.75">
      <c r="A187" s="59"/>
      <c r="C187" s="60"/>
    </row>
    <row r="188" spans="1:3" ht="12.75">
      <c r="A188" s="59"/>
      <c r="C188" s="60"/>
    </row>
    <row r="189" spans="1:3" ht="12.75">
      <c r="A189" s="59"/>
      <c r="C189" s="60"/>
    </row>
    <row r="190" spans="1:3" ht="12.75">
      <c r="A190" s="59"/>
      <c r="C190" s="60"/>
    </row>
    <row r="191" spans="1:3" ht="12.75">
      <c r="A191" s="59"/>
      <c r="C191" s="60"/>
    </row>
    <row r="192" spans="1:3" ht="12.75">
      <c r="A192" s="59"/>
      <c r="C192" s="60"/>
    </row>
    <row r="193" spans="1:3" ht="12.75">
      <c r="A193" s="59"/>
      <c r="C193" s="60"/>
    </row>
    <row r="194" spans="1:3" ht="12.75">
      <c r="A194" s="59"/>
      <c r="C194" s="60"/>
    </row>
    <row r="195" spans="1:3" ht="12.75">
      <c r="A195" s="59"/>
      <c r="C195" s="60"/>
    </row>
    <row r="196" spans="1:3" ht="12.75">
      <c r="A196" s="59"/>
      <c r="C196" s="60"/>
    </row>
    <row r="197" ht="12.75">
      <c r="A197" s="59"/>
    </row>
    <row r="198" ht="12.75">
      <c r="A198" s="59"/>
    </row>
    <row r="199" ht="12.75">
      <c r="A199" s="59"/>
    </row>
    <row r="200" ht="12.75">
      <c r="A200" s="59"/>
    </row>
    <row r="201" ht="12.75">
      <c r="A201" s="59"/>
    </row>
    <row r="202" ht="12.75">
      <c r="A202" s="59"/>
    </row>
    <row r="203" ht="12.75">
      <c r="A203" s="59"/>
    </row>
    <row r="204" ht="12.75">
      <c r="A204" s="59"/>
    </row>
    <row r="205" ht="12.75">
      <c r="A205" s="59"/>
    </row>
    <row r="206" ht="12.75">
      <c r="A206" s="59"/>
    </row>
    <row r="207" ht="12.75">
      <c r="A207" s="59"/>
    </row>
    <row r="208" ht="12.75">
      <c r="A208" s="59"/>
    </row>
    <row r="209" ht="12.75">
      <c r="A209" s="59"/>
    </row>
    <row r="210" ht="12.75">
      <c r="A210" s="59"/>
    </row>
    <row r="211" ht="12.75">
      <c r="A211" s="59"/>
    </row>
    <row r="212" ht="12.75">
      <c r="A212" s="59"/>
    </row>
    <row r="213" ht="12.75">
      <c r="A213" s="59"/>
    </row>
    <row r="214" ht="12.75">
      <c r="A214" s="59"/>
    </row>
    <row r="215" ht="12.75">
      <c r="A215" s="59"/>
    </row>
    <row r="216" ht="12.75">
      <c r="A216" s="59"/>
    </row>
    <row r="217" ht="12.75">
      <c r="A217" s="59"/>
    </row>
    <row r="218" ht="12.75">
      <c r="A218" s="59"/>
    </row>
    <row r="219" ht="12.75">
      <c r="A219" s="59"/>
    </row>
    <row r="220" ht="12.75">
      <c r="A220" s="59"/>
    </row>
    <row r="221" ht="12.75">
      <c r="A221" s="59"/>
    </row>
    <row r="222" ht="12.75">
      <c r="A222" s="59"/>
    </row>
    <row r="223" ht="12.75">
      <c r="A223" s="59"/>
    </row>
    <row r="224" ht="12.75">
      <c r="A224" s="59"/>
    </row>
    <row r="225" ht="12.75">
      <c r="A225" s="59"/>
    </row>
    <row r="226" ht="12.75">
      <c r="A226" s="59"/>
    </row>
    <row r="227" ht="12.75">
      <c r="A227" s="59"/>
    </row>
    <row r="228" ht="12.75">
      <c r="A228" s="59"/>
    </row>
    <row r="229" ht="12.75">
      <c r="A229" s="59"/>
    </row>
    <row r="230" ht="12.75">
      <c r="A230" s="59"/>
    </row>
    <row r="231" ht="12.75">
      <c r="A231" s="59"/>
    </row>
    <row r="232" ht="12.75">
      <c r="A232" s="59"/>
    </row>
    <row r="233" ht="12.75">
      <c r="A233" s="59"/>
    </row>
    <row r="234" ht="12.75">
      <c r="A234" s="59"/>
    </row>
    <row r="235" ht="12.75">
      <c r="A235" s="59"/>
    </row>
    <row r="236" ht="12.75">
      <c r="A236" s="59"/>
    </row>
    <row r="237" ht="12.75">
      <c r="A237" s="59"/>
    </row>
    <row r="238" ht="12.75">
      <c r="A238" s="59"/>
    </row>
    <row r="239" ht="12.75">
      <c r="A239" s="59"/>
    </row>
    <row r="240" ht="12.75">
      <c r="A240" s="59"/>
    </row>
    <row r="241" ht="12.75">
      <c r="A241" s="59"/>
    </row>
    <row r="242" ht="12.75">
      <c r="A242" s="59"/>
    </row>
    <row r="243" ht="12.75">
      <c r="A243" s="59"/>
    </row>
    <row r="244" ht="12.75">
      <c r="A244" s="59"/>
    </row>
    <row r="245" ht="12.75">
      <c r="A245" s="59"/>
    </row>
    <row r="246" ht="12.75">
      <c r="A246" s="59"/>
    </row>
    <row r="247" ht="12.75">
      <c r="A247" s="59"/>
    </row>
    <row r="248" ht="12.75">
      <c r="A248" s="59"/>
    </row>
    <row r="249" ht="12.75">
      <c r="A249" s="59"/>
    </row>
    <row r="250" ht="12.75">
      <c r="A250" s="59"/>
    </row>
    <row r="251" ht="12.75">
      <c r="A251" s="59"/>
    </row>
    <row r="252" ht="12.75">
      <c r="A252" s="59"/>
    </row>
    <row r="253" ht="12.75">
      <c r="A253" s="59"/>
    </row>
    <row r="254" ht="12.75">
      <c r="A254" s="59"/>
    </row>
    <row r="255" ht="12.75">
      <c r="A255" s="59"/>
    </row>
    <row r="256" ht="12.75">
      <c r="A256" s="59"/>
    </row>
    <row r="257" ht="12.75">
      <c r="A257" s="59"/>
    </row>
    <row r="258" ht="12.75">
      <c r="A258" s="59"/>
    </row>
    <row r="259" ht="12.75">
      <c r="A259" s="59"/>
    </row>
    <row r="260" ht="12.75">
      <c r="A260" s="59"/>
    </row>
    <row r="261" ht="12.75">
      <c r="A261" s="59"/>
    </row>
    <row r="262" ht="12.75">
      <c r="A262" s="59"/>
    </row>
    <row r="263" ht="12.75">
      <c r="A263" s="59"/>
    </row>
    <row r="264" ht="12.75">
      <c r="A264" s="59"/>
    </row>
    <row r="265" ht="12.75">
      <c r="A265" s="59"/>
    </row>
    <row r="266" ht="12.75">
      <c r="A266" s="59"/>
    </row>
    <row r="267" ht="12.75">
      <c r="A267" s="59"/>
    </row>
    <row r="268" ht="12.75">
      <c r="A268" s="59"/>
    </row>
    <row r="269" ht="12.75">
      <c r="A269" s="59"/>
    </row>
    <row r="270" ht="12.75">
      <c r="A270" s="59"/>
    </row>
    <row r="271" ht="12.75">
      <c r="A271" s="59"/>
    </row>
    <row r="272" ht="12.75">
      <c r="A272" s="59"/>
    </row>
    <row r="273" ht="12.75">
      <c r="A273" s="59"/>
    </row>
    <row r="274" ht="12.75">
      <c r="A274" s="59"/>
    </row>
    <row r="275" ht="12.75">
      <c r="A275" s="59"/>
    </row>
    <row r="276" ht="12.75">
      <c r="A276" s="59"/>
    </row>
    <row r="277" ht="12.75">
      <c r="A277" s="59"/>
    </row>
    <row r="278" ht="12.75">
      <c r="A278" s="59"/>
    </row>
    <row r="279" ht="12.75">
      <c r="A279" s="59"/>
    </row>
    <row r="280" ht="12.75">
      <c r="A280" s="59"/>
    </row>
    <row r="281" ht="12.75">
      <c r="A281" s="59"/>
    </row>
    <row r="282" ht="12.75">
      <c r="A282" s="59"/>
    </row>
    <row r="283" ht="12.75">
      <c r="A283" s="59"/>
    </row>
    <row r="284" ht="12.75">
      <c r="A284" s="59"/>
    </row>
    <row r="285" ht="12.75">
      <c r="A285" s="59"/>
    </row>
    <row r="286" ht="12.75">
      <c r="A286" s="59"/>
    </row>
    <row r="287" ht="12.75">
      <c r="A287" s="59"/>
    </row>
    <row r="288" ht="12.75">
      <c r="A288" s="59"/>
    </row>
    <row r="289" ht="12.75">
      <c r="A289" s="59"/>
    </row>
    <row r="290" ht="12.75">
      <c r="A290" s="59"/>
    </row>
    <row r="291" ht="12.75">
      <c r="A291" s="59"/>
    </row>
    <row r="292" ht="12.75">
      <c r="A292" s="59"/>
    </row>
    <row r="293" ht="12.75">
      <c r="A293" s="59"/>
    </row>
    <row r="294" ht="12.75">
      <c r="A294" s="59"/>
    </row>
    <row r="295" ht="12.75">
      <c r="A295" s="59"/>
    </row>
    <row r="296" ht="12.75">
      <c r="A296" s="59"/>
    </row>
    <row r="297" ht="12.75">
      <c r="A297" s="59"/>
    </row>
    <row r="298" ht="12.75">
      <c r="A298" s="59"/>
    </row>
    <row r="299" ht="12.75">
      <c r="A299" s="59"/>
    </row>
    <row r="300" ht="12.75">
      <c r="A300" s="59"/>
    </row>
    <row r="301" ht="12.75">
      <c r="A301" s="59"/>
    </row>
    <row r="302" ht="12.75">
      <c r="A302" s="59"/>
    </row>
    <row r="303" ht="12.75">
      <c r="A303" s="59"/>
    </row>
    <row r="304" ht="12.75">
      <c r="A304" s="59"/>
    </row>
    <row r="305" ht="12.75">
      <c r="A305" s="59"/>
    </row>
    <row r="306" ht="12.75">
      <c r="A306" s="59"/>
    </row>
    <row r="307" ht="12.75">
      <c r="A307" s="59"/>
    </row>
    <row r="308" ht="12.75">
      <c r="A308" s="59"/>
    </row>
    <row r="309" ht="12.75">
      <c r="A309" s="59"/>
    </row>
    <row r="310" ht="12.75">
      <c r="A310" s="59"/>
    </row>
    <row r="311" ht="12.75">
      <c r="A311" s="59"/>
    </row>
    <row r="312" ht="12.75">
      <c r="A312" s="59"/>
    </row>
    <row r="313" ht="12.75">
      <c r="A313" s="59"/>
    </row>
    <row r="314" ht="12.75">
      <c r="A314" s="59"/>
    </row>
    <row r="315" ht="12.75">
      <c r="A315" s="59"/>
    </row>
    <row r="316" ht="12.75">
      <c r="A316" s="59"/>
    </row>
    <row r="317" ht="12.75">
      <c r="A317" s="59"/>
    </row>
    <row r="318" ht="12.75">
      <c r="A318" s="59"/>
    </row>
    <row r="319" ht="12.75">
      <c r="A319" s="59"/>
    </row>
    <row r="320" ht="12.75">
      <c r="A320" s="59"/>
    </row>
    <row r="321" ht="12.75">
      <c r="A321" s="59"/>
    </row>
    <row r="322" ht="12.75">
      <c r="A322" s="59"/>
    </row>
    <row r="323" ht="12.75">
      <c r="A323" s="59"/>
    </row>
    <row r="324" ht="12.75">
      <c r="A324" s="59"/>
    </row>
    <row r="325" ht="12.75">
      <c r="A325" s="59"/>
    </row>
    <row r="326" ht="12.75">
      <c r="A326" s="59"/>
    </row>
    <row r="327" ht="12.75">
      <c r="A327" s="59"/>
    </row>
    <row r="328" ht="12.75">
      <c r="A328" s="59"/>
    </row>
    <row r="329" ht="12.75">
      <c r="A329" s="59"/>
    </row>
    <row r="330" ht="12.75">
      <c r="A330" s="59"/>
    </row>
    <row r="331" ht="12.75">
      <c r="A331" s="59"/>
    </row>
    <row r="332" ht="12.75">
      <c r="A332" s="59"/>
    </row>
    <row r="333" ht="12.75">
      <c r="A333" s="59"/>
    </row>
    <row r="334" ht="12.75">
      <c r="A334" s="59"/>
    </row>
    <row r="335" ht="12.75">
      <c r="A335" s="59"/>
    </row>
    <row r="336" ht="12.75">
      <c r="A336" s="59"/>
    </row>
    <row r="337" ht="12.75">
      <c r="A337" s="59"/>
    </row>
    <row r="338" ht="12.75">
      <c r="A338" s="59"/>
    </row>
    <row r="339" ht="12.75">
      <c r="A339" s="59"/>
    </row>
    <row r="340" ht="12.75">
      <c r="A340" s="59"/>
    </row>
    <row r="341" ht="12.75">
      <c r="A341" s="59"/>
    </row>
    <row r="342" ht="12.75">
      <c r="A342" s="59"/>
    </row>
    <row r="343" ht="12.75">
      <c r="A343" s="59"/>
    </row>
    <row r="344" ht="12.75">
      <c r="A344" s="59"/>
    </row>
    <row r="345" ht="12.75">
      <c r="A345" s="59"/>
    </row>
    <row r="346" ht="12.75">
      <c r="A346" s="59"/>
    </row>
    <row r="347" ht="12.75">
      <c r="A347" s="59"/>
    </row>
    <row r="348" ht="12.75">
      <c r="A348" s="59"/>
    </row>
    <row r="349" ht="12.75">
      <c r="A349" s="59"/>
    </row>
    <row r="350" ht="12.75">
      <c r="A350" s="59"/>
    </row>
    <row r="351" ht="12.75">
      <c r="A351" s="59"/>
    </row>
    <row r="352" ht="12.75">
      <c r="A352" s="59"/>
    </row>
    <row r="353" ht="12.75">
      <c r="A353" s="59"/>
    </row>
    <row r="354" ht="12.75">
      <c r="A354" s="59"/>
    </row>
    <row r="355" ht="12.75">
      <c r="A355" s="59"/>
    </row>
    <row r="356" ht="12.75">
      <c r="A356" s="59"/>
    </row>
    <row r="357" ht="12.75">
      <c r="A357" s="59"/>
    </row>
    <row r="358" ht="12.75">
      <c r="A358" s="59"/>
    </row>
    <row r="359" ht="12.75">
      <c r="A359" s="59"/>
    </row>
    <row r="360" ht="12.75">
      <c r="A360" s="59"/>
    </row>
    <row r="361" ht="12.75">
      <c r="A361" s="59"/>
    </row>
    <row r="362" ht="12.75">
      <c r="A362" s="59"/>
    </row>
    <row r="363" ht="12.75">
      <c r="A363" s="59"/>
    </row>
    <row r="364" ht="12.75">
      <c r="A364" s="59"/>
    </row>
    <row r="365" ht="12.75">
      <c r="A365" s="59"/>
    </row>
    <row r="366" ht="12.75">
      <c r="A366" s="59"/>
    </row>
    <row r="367" ht="12.75">
      <c r="A367" s="59"/>
    </row>
    <row r="368" ht="12.75">
      <c r="A368" s="59"/>
    </row>
    <row r="369" ht="12.75">
      <c r="A369" s="59"/>
    </row>
    <row r="370" ht="12.75">
      <c r="A370" s="59"/>
    </row>
    <row r="371" ht="12.75">
      <c r="A371" s="59"/>
    </row>
    <row r="372" ht="12.75">
      <c r="A372" s="59"/>
    </row>
    <row r="373" ht="12.75">
      <c r="A373" s="59"/>
    </row>
    <row r="374" ht="12.75">
      <c r="A374" s="59"/>
    </row>
    <row r="375" ht="12.75">
      <c r="A375" s="59"/>
    </row>
    <row r="376" ht="12.75">
      <c r="A376" s="59"/>
    </row>
    <row r="377" ht="12.75">
      <c r="A377" s="59"/>
    </row>
    <row r="378" ht="12.75">
      <c r="A378" s="59"/>
    </row>
    <row r="379" ht="12.75">
      <c r="A379" s="59"/>
    </row>
    <row r="380" ht="12.75">
      <c r="A380" s="59"/>
    </row>
    <row r="381" ht="12.75">
      <c r="A381" s="59"/>
    </row>
    <row r="382" ht="12.75">
      <c r="A382" s="59"/>
    </row>
    <row r="383" ht="12.75">
      <c r="A383" s="59"/>
    </row>
    <row r="384" ht="12.75">
      <c r="A384" s="59"/>
    </row>
    <row r="385" ht="12.75">
      <c r="A385" s="59"/>
    </row>
    <row r="386" ht="12.75">
      <c r="A386" s="59"/>
    </row>
    <row r="387" ht="12.75">
      <c r="A387" s="59"/>
    </row>
    <row r="388" ht="12.75">
      <c r="A388" s="59"/>
    </row>
    <row r="389" ht="12.75">
      <c r="A389" s="59"/>
    </row>
    <row r="390" ht="12.75">
      <c r="A390" s="59"/>
    </row>
    <row r="391" ht="12.75">
      <c r="A391" s="59"/>
    </row>
    <row r="392" ht="12.75">
      <c r="A392" s="59"/>
    </row>
    <row r="393" ht="12.75">
      <c r="A393" s="59"/>
    </row>
    <row r="394" ht="12.75">
      <c r="A394" s="59"/>
    </row>
    <row r="395" ht="12.75">
      <c r="A395" s="59"/>
    </row>
    <row r="396" ht="12.75">
      <c r="A396" s="59"/>
    </row>
    <row r="397" ht="12.75">
      <c r="A397" s="59"/>
    </row>
    <row r="398" ht="12.75">
      <c r="A398" s="59"/>
    </row>
    <row r="399" ht="12.75">
      <c r="A399" s="59"/>
    </row>
    <row r="400" ht="12.75">
      <c r="A400" s="59"/>
    </row>
    <row r="401" ht="12.75">
      <c r="A401" s="59"/>
    </row>
    <row r="402" ht="12.75">
      <c r="A402" s="59"/>
    </row>
    <row r="403" ht="12.75">
      <c r="A403" s="59"/>
    </row>
    <row r="404" ht="12.75">
      <c r="A404" s="59"/>
    </row>
    <row r="405" ht="12.75">
      <c r="A405" s="59"/>
    </row>
    <row r="406" ht="12.75">
      <c r="A406" s="59"/>
    </row>
    <row r="407" ht="12.75">
      <c r="A407" s="59"/>
    </row>
    <row r="408" ht="12.75">
      <c r="A408" s="59"/>
    </row>
    <row r="409" ht="12.75">
      <c r="A409" s="59"/>
    </row>
    <row r="410" ht="12.75">
      <c r="A410" s="59"/>
    </row>
    <row r="411" ht="12.75">
      <c r="A411" s="59"/>
    </row>
    <row r="412" ht="12.75">
      <c r="A412" s="59"/>
    </row>
    <row r="413" ht="12.75">
      <c r="A413" s="59"/>
    </row>
    <row r="414" ht="12.75">
      <c r="A414" s="59"/>
    </row>
    <row r="415" ht="12.75">
      <c r="A415" s="59"/>
    </row>
    <row r="416" ht="12.75">
      <c r="A416" s="59"/>
    </row>
    <row r="417" ht="12.75">
      <c r="A417" s="59"/>
    </row>
    <row r="418" ht="12.75">
      <c r="A418" s="59"/>
    </row>
    <row r="419" ht="12.75">
      <c r="A419" s="59"/>
    </row>
    <row r="420" ht="12.75">
      <c r="A420" s="59"/>
    </row>
    <row r="421" ht="12.75">
      <c r="A421" s="59"/>
    </row>
    <row r="422" ht="12.75">
      <c r="A422" s="59"/>
    </row>
    <row r="423" ht="12.75">
      <c r="A423" s="59"/>
    </row>
    <row r="424" ht="12.75">
      <c r="A424" s="59"/>
    </row>
    <row r="425" ht="12.75">
      <c r="A425" s="59"/>
    </row>
    <row r="426" ht="12.75">
      <c r="A426" s="59"/>
    </row>
    <row r="427" ht="12.75">
      <c r="A427" s="59"/>
    </row>
    <row r="428" ht="12.75">
      <c r="A428" s="59"/>
    </row>
    <row r="429" ht="12.75">
      <c r="A429" s="59"/>
    </row>
    <row r="430" ht="12.75">
      <c r="A430" s="59"/>
    </row>
    <row r="431" ht="12.75">
      <c r="A431" s="59"/>
    </row>
    <row r="432" ht="12.75">
      <c r="A432" s="59"/>
    </row>
    <row r="433" ht="12.75">
      <c r="A433" s="59"/>
    </row>
    <row r="434" ht="12.75">
      <c r="A434" s="59"/>
    </row>
    <row r="435" ht="12.75">
      <c r="A435" s="59"/>
    </row>
    <row r="436" ht="12.75">
      <c r="A436" s="59"/>
    </row>
    <row r="437" ht="12.75">
      <c r="A437" s="59"/>
    </row>
    <row r="438" ht="12.75">
      <c r="A438" s="59"/>
    </row>
    <row r="439" ht="12.75">
      <c r="A439" s="59"/>
    </row>
    <row r="440" ht="12.75">
      <c r="A440" s="59"/>
    </row>
    <row r="441" ht="12.75">
      <c r="A441" s="59"/>
    </row>
    <row r="442" ht="12.75">
      <c r="A442" s="59"/>
    </row>
    <row r="443" ht="12.75">
      <c r="A443" s="59"/>
    </row>
    <row r="444" ht="12.75">
      <c r="A444" s="59"/>
    </row>
    <row r="445" ht="12.75">
      <c r="A445" s="59"/>
    </row>
    <row r="446" ht="12.75">
      <c r="A446" s="59"/>
    </row>
    <row r="447" ht="12.75">
      <c r="A447" s="59"/>
    </row>
    <row r="448" ht="12.75">
      <c r="A448" s="59"/>
    </row>
    <row r="449" ht="12.75">
      <c r="A449" s="59"/>
    </row>
    <row r="450" ht="12.75">
      <c r="A450" s="59"/>
    </row>
    <row r="451" ht="12.75">
      <c r="A451" s="59"/>
    </row>
    <row r="452" ht="12.75">
      <c r="A452" s="59"/>
    </row>
    <row r="453" ht="12.75">
      <c r="A453" s="59"/>
    </row>
    <row r="454" ht="12.75">
      <c r="A454" s="59"/>
    </row>
    <row r="455" ht="12.75">
      <c r="A455" s="59"/>
    </row>
    <row r="456" ht="12.75">
      <c r="A456" s="59"/>
    </row>
    <row r="457" ht="12.75">
      <c r="A457" s="59"/>
    </row>
    <row r="458" ht="12.75">
      <c r="A458" s="59"/>
    </row>
    <row r="459" ht="12.75">
      <c r="A459" s="59"/>
    </row>
    <row r="460" ht="12.75">
      <c r="A460" s="59"/>
    </row>
    <row r="461" ht="12.75">
      <c r="A461" s="59"/>
    </row>
    <row r="462" ht="12.75">
      <c r="A462" s="59"/>
    </row>
    <row r="463" ht="12.75">
      <c r="A463" s="59"/>
    </row>
    <row r="464" ht="12.75">
      <c r="A464" s="59"/>
    </row>
    <row r="465" ht="12.75">
      <c r="A465" s="59"/>
    </row>
    <row r="466" ht="12.75">
      <c r="A466" s="59"/>
    </row>
    <row r="467" ht="12.75">
      <c r="A467" s="59"/>
    </row>
    <row r="468" ht="12.75">
      <c r="A468" s="59"/>
    </row>
    <row r="469" ht="12.75">
      <c r="A469" s="59"/>
    </row>
    <row r="470" ht="12.75">
      <c r="A470" s="59"/>
    </row>
    <row r="471" ht="12.75">
      <c r="A471" s="59"/>
    </row>
    <row r="472" ht="12.75">
      <c r="A472" s="59"/>
    </row>
    <row r="473" ht="12.75">
      <c r="A473" s="59"/>
    </row>
    <row r="474" ht="12.75">
      <c r="A474" s="59"/>
    </row>
    <row r="475" ht="12.75">
      <c r="A475" s="59"/>
    </row>
    <row r="476" ht="12.75">
      <c r="A476" s="59"/>
    </row>
    <row r="477" ht="12.75">
      <c r="A477" s="59"/>
    </row>
    <row r="478" ht="12.75">
      <c r="A478" s="59"/>
    </row>
    <row r="479" ht="12.75">
      <c r="A479" s="59"/>
    </row>
    <row r="480" ht="12.75">
      <c r="A480" s="59"/>
    </row>
    <row r="481" ht="12.75">
      <c r="A481" s="59"/>
    </row>
    <row r="482" ht="12.75">
      <c r="A482" s="59"/>
    </row>
    <row r="483" ht="12.75">
      <c r="A483" s="59"/>
    </row>
    <row r="484" ht="12.75">
      <c r="A484" s="59"/>
    </row>
    <row r="485" ht="12.75">
      <c r="A485" s="59"/>
    </row>
    <row r="486" ht="12.75">
      <c r="A486" s="59"/>
    </row>
    <row r="487" ht="12.75">
      <c r="A487" s="59"/>
    </row>
    <row r="488" ht="12.75">
      <c r="A488" s="59"/>
    </row>
    <row r="489" ht="12.75">
      <c r="A489" s="59"/>
    </row>
    <row r="490" ht="12.75">
      <c r="A490" s="59"/>
    </row>
    <row r="491" ht="12.75">
      <c r="A491" s="59"/>
    </row>
    <row r="492" ht="12.75">
      <c r="A492" s="59"/>
    </row>
    <row r="493" ht="12.75">
      <c r="A493" s="59"/>
    </row>
    <row r="494" ht="12.75">
      <c r="A494" s="59"/>
    </row>
    <row r="495" ht="12.75">
      <c r="A495" s="59"/>
    </row>
    <row r="496" ht="12.75">
      <c r="A496" s="59"/>
    </row>
    <row r="497" ht="12.75">
      <c r="A497" s="59"/>
    </row>
    <row r="498" ht="12.75">
      <c r="A498" s="59"/>
    </row>
    <row r="499" ht="12.75">
      <c r="A499" s="59"/>
    </row>
    <row r="500" ht="12.75">
      <c r="A500" s="59"/>
    </row>
    <row r="501" ht="12.75">
      <c r="A501" s="59"/>
    </row>
    <row r="502" ht="12.75">
      <c r="A502" s="59"/>
    </row>
    <row r="503" ht="12.75">
      <c r="A503" s="59"/>
    </row>
    <row r="504" ht="12.75">
      <c r="A504" s="59"/>
    </row>
    <row r="505" ht="12.75">
      <c r="A505" s="59"/>
    </row>
    <row r="506" ht="12.75">
      <c r="A506" s="59"/>
    </row>
    <row r="507" ht="12.75">
      <c r="A507" s="59"/>
    </row>
    <row r="508" ht="12.75">
      <c r="A508" s="59"/>
    </row>
    <row r="509" ht="12.75">
      <c r="A509" s="59"/>
    </row>
    <row r="510" ht="12.75">
      <c r="A510" s="59"/>
    </row>
    <row r="511" ht="12.75">
      <c r="A511" s="59"/>
    </row>
    <row r="512" ht="12.75">
      <c r="A512" s="59"/>
    </row>
    <row r="513" ht="12.75">
      <c r="A513" s="59"/>
    </row>
    <row r="514" ht="12.75">
      <c r="A514" s="59"/>
    </row>
    <row r="515" ht="12.75">
      <c r="A515" s="59"/>
    </row>
    <row r="516" ht="12.75">
      <c r="A516" s="59"/>
    </row>
    <row r="517" ht="12.75">
      <c r="A517" s="59"/>
    </row>
    <row r="518" ht="12.75">
      <c r="A518" s="59"/>
    </row>
    <row r="519" ht="12.75">
      <c r="A519" s="59"/>
    </row>
    <row r="520" ht="12.75">
      <c r="A520" s="59"/>
    </row>
    <row r="521" ht="12.75">
      <c r="A521" s="59"/>
    </row>
    <row r="522" ht="12.75">
      <c r="A522" s="59"/>
    </row>
    <row r="523" ht="12.75">
      <c r="A523" s="59"/>
    </row>
    <row r="524" ht="12.75">
      <c r="A524" s="59"/>
    </row>
    <row r="525" ht="12.75">
      <c r="A525" s="59"/>
    </row>
    <row r="526" ht="12.75">
      <c r="A526" s="59"/>
    </row>
    <row r="527" ht="12.75">
      <c r="A527" s="59"/>
    </row>
    <row r="528" ht="12.75">
      <c r="A528" s="59"/>
    </row>
    <row r="529" ht="12.75">
      <c r="A529" s="59"/>
    </row>
    <row r="530" ht="12.75">
      <c r="A530" s="59"/>
    </row>
    <row r="531" ht="12.75">
      <c r="A531" s="59"/>
    </row>
    <row r="532" ht="12.75">
      <c r="A532" s="59"/>
    </row>
    <row r="533" ht="12.75">
      <c r="A533" s="59"/>
    </row>
    <row r="534" ht="12.75">
      <c r="A534" s="59"/>
    </row>
    <row r="535" ht="12.75">
      <c r="A535" s="59"/>
    </row>
    <row r="536" ht="12.75">
      <c r="A536" s="59"/>
    </row>
    <row r="537" ht="12.75">
      <c r="A537" s="59"/>
    </row>
    <row r="538" ht="12.75">
      <c r="A538" s="59"/>
    </row>
    <row r="539" ht="12.75">
      <c r="A539" s="59"/>
    </row>
    <row r="540" ht="12.75">
      <c r="A540" s="59"/>
    </row>
    <row r="541" ht="12.75">
      <c r="A541" s="59"/>
    </row>
    <row r="542" ht="12.75">
      <c r="A542" s="59"/>
    </row>
    <row r="543" ht="12.75">
      <c r="A543" s="59"/>
    </row>
    <row r="544" ht="12.75">
      <c r="A544" s="59"/>
    </row>
    <row r="545" ht="12.75">
      <c r="A545" s="59"/>
    </row>
    <row r="546" ht="12.75">
      <c r="A546" s="59"/>
    </row>
    <row r="547" ht="12.75">
      <c r="A547" s="59"/>
    </row>
    <row r="548" ht="12.75">
      <c r="A548" s="59"/>
    </row>
    <row r="549" ht="12.75">
      <c r="A549" s="59"/>
    </row>
    <row r="550" ht="12.75">
      <c r="A550" s="59"/>
    </row>
    <row r="551" ht="12.75">
      <c r="A551" s="59"/>
    </row>
    <row r="552" ht="12.75">
      <c r="A552" s="59"/>
    </row>
    <row r="553" ht="12.75">
      <c r="A553" s="59"/>
    </row>
    <row r="554" ht="12.75">
      <c r="A554" s="59"/>
    </row>
    <row r="555" ht="12.75">
      <c r="A555" s="59"/>
    </row>
    <row r="556" ht="12.75">
      <c r="A556" s="59"/>
    </row>
    <row r="557" ht="12.75">
      <c r="A557" s="59"/>
    </row>
    <row r="558" ht="12.75">
      <c r="A558" s="59"/>
    </row>
    <row r="559" ht="12.75">
      <c r="A559" s="59"/>
    </row>
    <row r="560" ht="12.75">
      <c r="A560" s="59"/>
    </row>
    <row r="561" ht="12.75">
      <c r="A561" s="59"/>
    </row>
    <row r="562" ht="12.75">
      <c r="A562" s="59"/>
    </row>
    <row r="563" ht="12.75">
      <c r="A563" s="59"/>
    </row>
    <row r="564" ht="12.75">
      <c r="A564" s="59"/>
    </row>
    <row r="565" ht="12.75">
      <c r="A565" s="59"/>
    </row>
    <row r="566" ht="12.75">
      <c r="A566" s="59"/>
    </row>
    <row r="567" ht="12.75">
      <c r="A567" s="59"/>
    </row>
    <row r="568" ht="12.75">
      <c r="A568" s="59"/>
    </row>
    <row r="569" ht="12.75">
      <c r="A569" s="59"/>
    </row>
    <row r="570" ht="12.75">
      <c r="A570" s="59"/>
    </row>
    <row r="571" ht="12.75">
      <c r="A571" s="59"/>
    </row>
    <row r="572" ht="12.75">
      <c r="A572" s="59"/>
    </row>
    <row r="573" ht="12.75">
      <c r="A573" s="59"/>
    </row>
    <row r="574" ht="12.75">
      <c r="A574" s="59"/>
    </row>
    <row r="575" ht="12.75">
      <c r="A575" s="59"/>
    </row>
    <row r="576" ht="12.75">
      <c r="A576" s="59"/>
    </row>
    <row r="577" ht="12.75">
      <c r="A577" s="59"/>
    </row>
    <row r="578" ht="12.75">
      <c r="A578" s="59"/>
    </row>
    <row r="579" ht="12.75">
      <c r="A579" s="59"/>
    </row>
    <row r="580" ht="12.75">
      <c r="A580" s="59"/>
    </row>
    <row r="581" ht="12.75">
      <c r="A581" s="59"/>
    </row>
    <row r="582" ht="12.75">
      <c r="A582" s="59"/>
    </row>
    <row r="583" ht="12.75">
      <c r="A583" s="59"/>
    </row>
    <row r="584" ht="12.75">
      <c r="A584" s="59"/>
    </row>
    <row r="585" ht="12.75">
      <c r="A585" s="59"/>
    </row>
    <row r="586" ht="12.75">
      <c r="A586" s="59"/>
    </row>
    <row r="587" ht="12.75">
      <c r="A587" s="59"/>
    </row>
    <row r="588" ht="12.75">
      <c r="A588" s="59"/>
    </row>
    <row r="589" ht="12.75">
      <c r="A589" s="59"/>
    </row>
    <row r="590" ht="12.75">
      <c r="A590" s="59"/>
    </row>
    <row r="591" ht="12.75">
      <c r="A591" s="59"/>
    </row>
    <row r="592" ht="12.75">
      <c r="A592" s="59"/>
    </row>
    <row r="593" ht="12.75">
      <c r="A593" s="59"/>
    </row>
    <row r="594" ht="12.75">
      <c r="A594" s="59"/>
    </row>
    <row r="595" ht="12.75">
      <c r="A595" s="59"/>
    </row>
    <row r="596" ht="12.75">
      <c r="A596" s="59"/>
    </row>
    <row r="597" ht="12.75">
      <c r="A597" s="59"/>
    </row>
    <row r="598" ht="12.75">
      <c r="A598" s="59"/>
    </row>
    <row r="599" ht="12.75">
      <c r="A599" s="59"/>
    </row>
    <row r="600" ht="12.75">
      <c r="A600" s="59"/>
    </row>
    <row r="601" ht="12.75">
      <c r="A601" s="59"/>
    </row>
    <row r="602" ht="12.75">
      <c r="A602" s="59"/>
    </row>
    <row r="603" ht="12.75">
      <c r="A603" s="59"/>
    </row>
    <row r="604" ht="12.75">
      <c r="A604" s="59"/>
    </row>
    <row r="605" ht="12.75">
      <c r="A605" s="59"/>
    </row>
    <row r="606" ht="12.75">
      <c r="A606" s="59"/>
    </row>
    <row r="607" ht="12.75">
      <c r="A607" s="59"/>
    </row>
    <row r="608" ht="12.75">
      <c r="A608" s="59"/>
    </row>
    <row r="609" ht="12.75">
      <c r="A609" s="59"/>
    </row>
    <row r="610" ht="12.75">
      <c r="A610" s="59"/>
    </row>
    <row r="611" ht="12.75">
      <c r="A611" s="59"/>
    </row>
    <row r="612" ht="12.75">
      <c r="A612" s="59"/>
    </row>
    <row r="613" ht="12.75">
      <c r="A613" s="59"/>
    </row>
    <row r="614" ht="12.75">
      <c r="A614" s="59"/>
    </row>
    <row r="615" ht="12.75">
      <c r="A615" s="59"/>
    </row>
    <row r="616" ht="12.75">
      <c r="A616" s="59"/>
    </row>
    <row r="617" ht="12.75">
      <c r="A617" s="59"/>
    </row>
    <row r="618" ht="12.75">
      <c r="A618" s="59"/>
    </row>
    <row r="619" ht="12.75">
      <c r="A619" s="59"/>
    </row>
    <row r="620" ht="12.75">
      <c r="A620" s="59"/>
    </row>
    <row r="621" ht="12.75">
      <c r="A621" s="59"/>
    </row>
    <row r="622" ht="12.75">
      <c r="A622" s="59"/>
    </row>
    <row r="623" ht="12.75">
      <c r="A623" s="59"/>
    </row>
    <row r="624" ht="12.75">
      <c r="A624" s="59"/>
    </row>
    <row r="625" ht="12.75">
      <c r="A625" s="59"/>
    </row>
    <row r="626" ht="12.75">
      <c r="A626" s="59"/>
    </row>
    <row r="627" ht="12.75">
      <c r="A627" s="59"/>
    </row>
    <row r="628" ht="12.75">
      <c r="A628" s="59"/>
    </row>
    <row r="629" ht="12.75">
      <c r="A629" s="59"/>
    </row>
    <row r="630" ht="12.75">
      <c r="A630" s="59"/>
    </row>
    <row r="631" ht="12.75">
      <c r="A631" s="59"/>
    </row>
    <row r="632" ht="12.75">
      <c r="A632" s="59"/>
    </row>
    <row r="633" ht="12.75">
      <c r="A633" s="59"/>
    </row>
    <row r="634" ht="12.75">
      <c r="A634" s="59"/>
    </row>
    <row r="635" ht="12.75">
      <c r="A635" s="59"/>
    </row>
    <row r="636" ht="12.75">
      <c r="A636" s="59"/>
    </row>
    <row r="637" ht="12.75">
      <c r="A637" s="59"/>
    </row>
    <row r="638" ht="12.75">
      <c r="A638" s="59"/>
    </row>
    <row r="639" ht="12.75">
      <c r="A639" s="59"/>
    </row>
    <row r="640" ht="12.75">
      <c r="A640" s="59"/>
    </row>
    <row r="641" ht="12.75">
      <c r="A641" s="59"/>
    </row>
    <row r="642" ht="12.75">
      <c r="A642" s="59"/>
    </row>
    <row r="643" ht="12.75">
      <c r="A643" s="59"/>
    </row>
    <row r="644" ht="12.75">
      <c r="A644" s="59"/>
    </row>
    <row r="645" ht="12.75">
      <c r="A645" s="59"/>
    </row>
    <row r="646" ht="12.75">
      <c r="A646" s="59"/>
    </row>
    <row r="647" ht="12.75">
      <c r="A647" s="59"/>
    </row>
    <row r="648" ht="12.75">
      <c r="A648" s="59"/>
    </row>
    <row r="649" ht="12.75">
      <c r="A649" s="59"/>
    </row>
    <row r="650" ht="12.75">
      <c r="A650" s="59"/>
    </row>
    <row r="651" ht="12.75">
      <c r="A651" s="59"/>
    </row>
    <row r="652" ht="12.75">
      <c r="A652" s="59"/>
    </row>
    <row r="653" ht="12.75">
      <c r="A653" s="59"/>
    </row>
    <row r="654" ht="12.75">
      <c r="A654" s="59"/>
    </row>
    <row r="655" ht="12.75">
      <c r="A655" s="59"/>
    </row>
    <row r="656" ht="12.75">
      <c r="A656" s="59"/>
    </row>
    <row r="657" ht="12.75">
      <c r="A657" s="59"/>
    </row>
    <row r="658" ht="12.75">
      <c r="A658" s="59"/>
    </row>
    <row r="659" ht="12.75">
      <c r="A659" s="59"/>
    </row>
    <row r="660" ht="12.75">
      <c r="A660" s="59"/>
    </row>
    <row r="661" ht="12.75">
      <c r="A661" s="59"/>
    </row>
    <row r="662" ht="12.75">
      <c r="A662" s="59"/>
    </row>
    <row r="663" ht="12.75">
      <c r="A663" s="59"/>
    </row>
    <row r="664" ht="12.75">
      <c r="A664" s="59"/>
    </row>
    <row r="665" ht="12.75">
      <c r="A665" s="59"/>
    </row>
    <row r="666" ht="12.75">
      <c r="A666" s="59"/>
    </row>
    <row r="667" ht="12.75">
      <c r="A667" s="59"/>
    </row>
    <row r="668" ht="12.75">
      <c r="A668" s="59"/>
    </row>
    <row r="669" ht="12.75">
      <c r="A669" s="59"/>
    </row>
    <row r="670" ht="12.75">
      <c r="A670" s="59"/>
    </row>
    <row r="671" ht="12.75">
      <c r="A671" s="59"/>
    </row>
    <row r="672" ht="12.75">
      <c r="A672" s="59"/>
    </row>
    <row r="673" ht="12.75">
      <c r="A673" s="59"/>
    </row>
    <row r="674" ht="12.75">
      <c r="A674" s="59"/>
    </row>
    <row r="675" ht="12.75">
      <c r="A675" s="59"/>
    </row>
    <row r="676" ht="12.75">
      <c r="A676" s="59"/>
    </row>
    <row r="677" ht="12.75">
      <c r="A677" s="59"/>
    </row>
    <row r="678" ht="12.75">
      <c r="A678" s="59"/>
    </row>
    <row r="679" ht="12.75">
      <c r="A679" s="59"/>
    </row>
    <row r="680" ht="12.75">
      <c r="A680" s="59"/>
    </row>
    <row r="681" ht="12.75">
      <c r="A681" s="59"/>
    </row>
    <row r="682" ht="12.75">
      <c r="A682" s="59"/>
    </row>
    <row r="683" ht="12.75">
      <c r="A683" s="59"/>
    </row>
    <row r="684" ht="12.75">
      <c r="A684" s="59"/>
    </row>
    <row r="685" ht="12.75">
      <c r="A685" s="59"/>
    </row>
    <row r="686" ht="12.75">
      <c r="A686" s="59"/>
    </row>
    <row r="687" ht="12.75">
      <c r="A687" s="59"/>
    </row>
    <row r="688" ht="12.75">
      <c r="A688" s="59"/>
    </row>
    <row r="689" ht="12.75">
      <c r="A689" s="59"/>
    </row>
    <row r="690" ht="12.75">
      <c r="A690" s="59"/>
    </row>
    <row r="691" ht="12.75">
      <c r="A691" s="59"/>
    </row>
    <row r="692" ht="12.75">
      <c r="A692" s="59"/>
    </row>
    <row r="693" ht="12.75">
      <c r="A693" s="59"/>
    </row>
    <row r="694" ht="12.75">
      <c r="A694" s="59"/>
    </row>
    <row r="695" ht="12.75">
      <c r="A695" s="59"/>
    </row>
    <row r="696" ht="12.75">
      <c r="A696" s="59"/>
    </row>
    <row r="697" ht="12.75">
      <c r="A697" s="59"/>
    </row>
    <row r="698" ht="12.75">
      <c r="A698" s="59"/>
    </row>
    <row r="699" ht="12.75">
      <c r="A699" s="59"/>
    </row>
    <row r="700" ht="12.75">
      <c r="A700" s="59"/>
    </row>
    <row r="701" ht="12.75">
      <c r="A701" s="59"/>
    </row>
    <row r="702" ht="12.75">
      <c r="A702" s="59"/>
    </row>
    <row r="703" ht="12.75">
      <c r="A703" s="59"/>
    </row>
    <row r="704" ht="12.75">
      <c r="A704" s="59"/>
    </row>
    <row r="705" ht="12.75">
      <c r="A705" s="59"/>
    </row>
    <row r="706" ht="12.75">
      <c r="A706" s="59"/>
    </row>
    <row r="707" ht="12.75">
      <c r="A707" s="59"/>
    </row>
    <row r="708" ht="12.75">
      <c r="A708" s="59"/>
    </row>
    <row r="709" ht="12.75">
      <c r="A709" s="59"/>
    </row>
    <row r="710" ht="12.75">
      <c r="A710" s="59"/>
    </row>
    <row r="711" ht="12.75">
      <c r="A711" s="59"/>
    </row>
    <row r="712" ht="12.75">
      <c r="A712" s="59"/>
    </row>
    <row r="713" ht="12.75">
      <c r="A713" s="59"/>
    </row>
    <row r="714" ht="12.75">
      <c r="A714" s="59"/>
    </row>
    <row r="715" ht="12.75">
      <c r="A715" s="59"/>
    </row>
    <row r="716" ht="12.75">
      <c r="A716" s="59"/>
    </row>
    <row r="717" ht="12.75">
      <c r="A717" s="59"/>
    </row>
    <row r="718" ht="12.75">
      <c r="A718" s="59"/>
    </row>
    <row r="719" ht="12.75">
      <c r="A719" s="59"/>
    </row>
    <row r="720" ht="12.75">
      <c r="A720" s="59"/>
    </row>
    <row r="721" ht="12.75">
      <c r="A721" s="59"/>
    </row>
    <row r="722" ht="12.75">
      <c r="A722" s="59"/>
    </row>
    <row r="723" ht="12.75">
      <c r="A723" s="59"/>
    </row>
    <row r="724" ht="12.75">
      <c r="A724" s="59"/>
    </row>
    <row r="725" ht="12.75">
      <c r="A725" s="59"/>
    </row>
    <row r="726" ht="12.75">
      <c r="A726" s="59"/>
    </row>
    <row r="727" ht="12.75">
      <c r="A727" s="59"/>
    </row>
    <row r="728" ht="12.75">
      <c r="A728" s="59"/>
    </row>
    <row r="729" ht="12.75">
      <c r="A729" s="59"/>
    </row>
    <row r="730" ht="12.75">
      <c r="A730" s="59"/>
    </row>
    <row r="731" ht="12.75">
      <c r="A731" s="59"/>
    </row>
    <row r="732" ht="12.75">
      <c r="A732" s="59"/>
    </row>
    <row r="733" ht="12.75">
      <c r="A733" s="59"/>
    </row>
    <row r="734" ht="12.75">
      <c r="A734" s="59"/>
    </row>
    <row r="735" ht="12.75">
      <c r="A735" s="59"/>
    </row>
    <row r="736" ht="12.75">
      <c r="A736" s="59"/>
    </row>
    <row r="737" ht="12.75">
      <c r="A737" s="59"/>
    </row>
    <row r="738" ht="12.75">
      <c r="A738" s="59"/>
    </row>
    <row r="739" ht="12.75">
      <c r="A739" s="59"/>
    </row>
    <row r="740" ht="12.75">
      <c r="A740" s="59"/>
    </row>
    <row r="741" ht="12.75">
      <c r="A741" s="59"/>
    </row>
    <row r="742" ht="12.75">
      <c r="A742" s="59"/>
    </row>
    <row r="743" ht="12.75">
      <c r="A743" s="59"/>
    </row>
    <row r="744" ht="12.75">
      <c r="A744" s="59"/>
    </row>
    <row r="745" ht="12.75">
      <c r="A745" s="59"/>
    </row>
    <row r="746" ht="12.75">
      <c r="A746" s="59"/>
    </row>
    <row r="747" ht="12.75">
      <c r="A747" s="59"/>
    </row>
    <row r="748" ht="12.75">
      <c r="A748" s="59"/>
    </row>
    <row r="749" ht="12.75">
      <c r="A749" s="59"/>
    </row>
    <row r="750" ht="12.75">
      <c r="A750" s="59"/>
    </row>
    <row r="751" ht="12.75">
      <c r="A751" s="59"/>
    </row>
    <row r="752" ht="12.75">
      <c r="A752" s="59"/>
    </row>
    <row r="753" ht="12.75">
      <c r="A753" s="59"/>
    </row>
    <row r="754" ht="12.75">
      <c r="A754" s="59"/>
    </row>
    <row r="755" ht="12.75">
      <c r="A755" s="59"/>
    </row>
    <row r="756" ht="12.75">
      <c r="A756" s="59"/>
    </row>
    <row r="757" ht="12.75">
      <c r="A757" s="59"/>
    </row>
    <row r="758" ht="12.75">
      <c r="A758" s="59"/>
    </row>
    <row r="759" ht="12.75">
      <c r="A759" s="59"/>
    </row>
    <row r="760" ht="12.75">
      <c r="A760" s="59"/>
    </row>
    <row r="761" ht="12.75">
      <c r="A761" s="59"/>
    </row>
    <row r="762" ht="12.75">
      <c r="A762" s="59"/>
    </row>
    <row r="763" ht="12.75">
      <c r="A763" s="59"/>
    </row>
    <row r="764" ht="12.75">
      <c r="A764" s="59"/>
    </row>
    <row r="765" ht="12.75">
      <c r="A765" s="59"/>
    </row>
    <row r="766" ht="12.75">
      <c r="A766" s="59"/>
    </row>
    <row r="767" ht="12.75">
      <c r="A767" s="59"/>
    </row>
    <row r="768" ht="12.75">
      <c r="A768" s="59"/>
    </row>
    <row r="769" ht="12.75">
      <c r="A769" s="59"/>
    </row>
    <row r="770" ht="12.75">
      <c r="A770" s="59"/>
    </row>
    <row r="771" ht="12.75">
      <c r="A771" s="59"/>
    </row>
    <row r="772" ht="12.75">
      <c r="A772" s="59"/>
    </row>
    <row r="773" ht="12.75">
      <c r="A773" s="59"/>
    </row>
    <row r="774" ht="12.75">
      <c r="A774" s="59"/>
    </row>
    <row r="775" ht="12.75">
      <c r="A775" s="59"/>
    </row>
    <row r="776" ht="12.75">
      <c r="A776" s="59"/>
    </row>
    <row r="777" ht="12.75">
      <c r="A777" s="59"/>
    </row>
    <row r="778" ht="12.75">
      <c r="A778" s="59"/>
    </row>
    <row r="779" ht="12.75">
      <c r="A779" s="59"/>
    </row>
    <row r="780" ht="12.75">
      <c r="A780" s="59"/>
    </row>
    <row r="781" ht="12.75">
      <c r="A781" s="59"/>
    </row>
    <row r="782" ht="12.75">
      <c r="A782" s="59"/>
    </row>
    <row r="783" ht="12.75">
      <c r="A783" s="59"/>
    </row>
    <row r="784" ht="12.75">
      <c r="A784" s="59"/>
    </row>
    <row r="785" ht="12.75">
      <c r="A785" s="59"/>
    </row>
    <row r="786" ht="12.75">
      <c r="A786" s="59"/>
    </row>
    <row r="787" ht="12.75">
      <c r="A787" s="59"/>
    </row>
    <row r="788" ht="12.75">
      <c r="A788" s="59"/>
    </row>
    <row r="789" ht="12.75">
      <c r="A789" s="59"/>
    </row>
    <row r="790" ht="12.75">
      <c r="A790" s="59"/>
    </row>
    <row r="791" ht="12.75">
      <c r="A791" s="59"/>
    </row>
    <row r="792" ht="12.75">
      <c r="A792" s="59"/>
    </row>
    <row r="793" ht="12.75">
      <c r="A793" s="59"/>
    </row>
    <row r="794" ht="12.75">
      <c r="A794" s="59"/>
    </row>
    <row r="795" ht="12.75">
      <c r="A795" s="59"/>
    </row>
    <row r="796" ht="12.75">
      <c r="A796" s="59"/>
    </row>
    <row r="797" ht="12.75">
      <c r="A797" s="59"/>
    </row>
    <row r="798" ht="12.75">
      <c r="A798" s="59"/>
    </row>
    <row r="799" ht="12.75">
      <c r="A799" s="59"/>
    </row>
    <row r="800" ht="12.75">
      <c r="A800" s="59"/>
    </row>
    <row r="801" ht="12.75">
      <c r="A801" s="59"/>
    </row>
    <row r="802" ht="12.75">
      <c r="A802" s="59"/>
    </row>
    <row r="803" ht="12.75">
      <c r="A803" s="59"/>
    </row>
    <row r="804" ht="12.75">
      <c r="A804" s="59"/>
    </row>
    <row r="805" ht="12.75">
      <c r="A805" s="59"/>
    </row>
    <row r="806" ht="12.75">
      <c r="A806" s="59"/>
    </row>
    <row r="807" ht="12.75">
      <c r="A807" s="59"/>
    </row>
    <row r="808" ht="12.75">
      <c r="A808" s="59"/>
    </row>
    <row r="809" ht="12.75">
      <c r="A809" s="59"/>
    </row>
    <row r="810" ht="12.75">
      <c r="A810" s="59"/>
    </row>
    <row r="811" ht="12.75">
      <c r="A811" s="59"/>
    </row>
    <row r="812" ht="12.75">
      <c r="A812" s="59"/>
    </row>
    <row r="813" ht="12.75">
      <c r="A813" s="59"/>
    </row>
    <row r="814" ht="12.75">
      <c r="A814" s="59"/>
    </row>
    <row r="815" ht="12.75">
      <c r="A815" s="59"/>
    </row>
    <row r="816" ht="12.75">
      <c r="A816" s="59"/>
    </row>
    <row r="817" ht="12.75">
      <c r="A817" s="59"/>
    </row>
    <row r="818" ht="12.75">
      <c r="A818" s="59"/>
    </row>
    <row r="819" ht="12.75">
      <c r="A819" s="59"/>
    </row>
    <row r="820" ht="12.75">
      <c r="A820" s="59"/>
    </row>
    <row r="821" ht="12.75">
      <c r="A821" s="59"/>
    </row>
    <row r="822" ht="12.75">
      <c r="A822" s="59"/>
    </row>
    <row r="823" ht="12.75">
      <c r="A823" s="59"/>
    </row>
    <row r="824" ht="12.75">
      <c r="A824" s="59"/>
    </row>
    <row r="825" ht="12.75">
      <c r="A825" s="59"/>
    </row>
    <row r="826" ht="12.75">
      <c r="A826" s="59"/>
    </row>
    <row r="827" ht="12.75">
      <c r="A827" s="59"/>
    </row>
    <row r="828" ht="12.75">
      <c r="A828" s="59"/>
    </row>
    <row r="829" ht="12.75">
      <c r="A829" s="59"/>
    </row>
    <row r="830" ht="12.75">
      <c r="A830" s="59"/>
    </row>
    <row r="831" ht="12.75">
      <c r="A831" s="59"/>
    </row>
    <row r="832" ht="12.75">
      <c r="A832" s="59"/>
    </row>
    <row r="833" ht="12.75">
      <c r="A833" s="59"/>
    </row>
    <row r="834" ht="12.75">
      <c r="A834" s="59"/>
    </row>
    <row r="835" ht="12.75">
      <c r="A835" s="59"/>
    </row>
    <row r="836" ht="12.75">
      <c r="A836" s="59"/>
    </row>
    <row r="837" ht="12.75">
      <c r="A837" s="59"/>
    </row>
    <row r="838" ht="12.75">
      <c r="A838" s="59"/>
    </row>
    <row r="839" ht="12.75">
      <c r="A839" s="59"/>
    </row>
    <row r="840" ht="12.75">
      <c r="A840" s="59"/>
    </row>
    <row r="841" ht="12.75">
      <c r="A841" s="59"/>
    </row>
    <row r="842" ht="12.75">
      <c r="A842" s="59"/>
    </row>
    <row r="843" ht="12.75">
      <c r="A843" s="59"/>
    </row>
    <row r="844" ht="12.75">
      <c r="A844" s="59"/>
    </row>
    <row r="845" ht="12.75">
      <c r="A845" s="59"/>
    </row>
    <row r="846" ht="12.75">
      <c r="A846" s="59"/>
    </row>
    <row r="847" ht="12.75">
      <c r="A847" s="59"/>
    </row>
    <row r="848" ht="12.75">
      <c r="A848" s="59"/>
    </row>
    <row r="849" ht="12.75">
      <c r="A849" s="59"/>
    </row>
    <row r="850" ht="12.75">
      <c r="A850" s="59"/>
    </row>
    <row r="851" ht="12.75">
      <c r="A851" s="59"/>
    </row>
    <row r="852" ht="12.75">
      <c r="A852" s="59"/>
    </row>
    <row r="853" ht="12.75">
      <c r="A853" s="59"/>
    </row>
    <row r="854" ht="12.75">
      <c r="A854" s="59"/>
    </row>
    <row r="855" ht="12.75">
      <c r="A855" s="59"/>
    </row>
    <row r="856" ht="12.75">
      <c r="A856" s="59"/>
    </row>
    <row r="857" ht="12.75">
      <c r="A857" s="59"/>
    </row>
    <row r="858" ht="12.75">
      <c r="A858" s="59"/>
    </row>
    <row r="859" ht="12.75">
      <c r="A859" s="59"/>
    </row>
    <row r="860" ht="12.75">
      <c r="A860" s="59"/>
    </row>
    <row r="861" ht="12.75">
      <c r="A861" s="59"/>
    </row>
    <row r="862" ht="12.75">
      <c r="A862" s="59"/>
    </row>
    <row r="863" ht="12.75">
      <c r="A863" s="59"/>
    </row>
    <row r="864" ht="12.75">
      <c r="A864" s="59"/>
    </row>
    <row r="865" ht="12.75">
      <c r="A865" s="59"/>
    </row>
    <row r="866" ht="12.75">
      <c r="A866" s="59"/>
    </row>
    <row r="867" ht="12.75">
      <c r="A867" s="59"/>
    </row>
    <row r="868" ht="12.75">
      <c r="A868" s="59"/>
    </row>
    <row r="869" ht="12.75">
      <c r="A869" s="59"/>
    </row>
    <row r="870" ht="12.75">
      <c r="A870" s="59"/>
    </row>
    <row r="871" ht="12.75">
      <c r="A871" s="59"/>
    </row>
    <row r="872" ht="12.75">
      <c r="A872" s="59"/>
    </row>
    <row r="873" ht="12.75">
      <c r="A873" s="59"/>
    </row>
    <row r="874" ht="12.75">
      <c r="A874" s="59"/>
    </row>
    <row r="875" ht="12.75">
      <c r="A875" s="59"/>
    </row>
    <row r="876" ht="12.75">
      <c r="A876" s="59"/>
    </row>
    <row r="877" ht="12.75">
      <c r="A877" s="59"/>
    </row>
    <row r="878" ht="12.75">
      <c r="A878" s="59"/>
    </row>
    <row r="879" ht="12.75">
      <c r="A879" s="59"/>
    </row>
    <row r="880" ht="12.75">
      <c r="A880" s="59"/>
    </row>
    <row r="881" ht="12.75">
      <c r="A881" s="59"/>
    </row>
    <row r="882" ht="12.75">
      <c r="A882" s="59"/>
    </row>
    <row r="883" ht="12.75">
      <c r="A883" s="59"/>
    </row>
    <row r="884" ht="12.75">
      <c r="A884" s="59"/>
    </row>
    <row r="885" ht="12.75">
      <c r="A885" s="59"/>
    </row>
    <row r="886" ht="12.75">
      <c r="A886" s="59"/>
    </row>
    <row r="887" ht="12.75">
      <c r="A887" s="59"/>
    </row>
    <row r="888" ht="12.75">
      <c r="A888" s="59"/>
    </row>
    <row r="889" ht="12.75">
      <c r="A889" s="59"/>
    </row>
    <row r="890" ht="12.75">
      <c r="A890" s="59"/>
    </row>
    <row r="891" ht="12.75">
      <c r="A891" s="59"/>
    </row>
    <row r="892" ht="12.75">
      <c r="A892" s="59"/>
    </row>
    <row r="893" ht="12.75">
      <c r="A893" s="59"/>
    </row>
    <row r="894" ht="12.75">
      <c r="A894" s="59"/>
    </row>
    <row r="895" ht="12.75">
      <c r="A895" s="59"/>
    </row>
    <row r="896" ht="12.75">
      <c r="A896" s="59"/>
    </row>
    <row r="897" ht="12.75">
      <c r="A897" s="59"/>
    </row>
    <row r="898" ht="12.75">
      <c r="A898" s="59"/>
    </row>
    <row r="899" ht="12.75">
      <c r="A899" s="59"/>
    </row>
    <row r="900" ht="12.75">
      <c r="A900" s="59"/>
    </row>
    <row r="901" ht="12.75">
      <c r="A901" s="59"/>
    </row>
    <row r="902" ht="12.75">
      <c r="A902" s="59"/>
    </row>
    <row r="903" ht="12.75">
      <c r="A903" s="59"/>
    </row>
    <row r="904" ht="12.75">
      <c r="A904" s="59"/>
    </row>
    <row r="905" ht="12.75">
      <c r="A905" s="59"/>
    </row>
    <row r="906" ht="12.75">
      <c r="A906" s="59"/>
    </row>
    <row r="907" ht="12.75">
      <c r="A907" s="59"/>
    </row>
    <row r="908" ht="12.75">
      <c r="A908" s="59"/>
    </row>
    <row r="909" ht="12.75">
      <c r="A909" s="59"/>
    </row>
    <row r="910" ht="12.75">
      <c r="A910" s="59"/>
    </row>
    <row r="911" ht="12.75">
      <c r="A911" s="59"/>
    </row>
    <row r="912" ht="12.75">
      <c r="A912" s="59"/>
    </row>
    <row r="913" ht="12.75">
      <c r="A913" s="59"/>
    </row>
    <row r="914" ht="12.75">
      <c r="A914" s="59"/>
    </row>
    <row r="915" ht="12.75">
      <c r="A915" s="59"/>
    </row>
    <row r="916" ht="12.75">
      <c r="A916" s="59"/>
    </row>
    <row r="917" ht="12.75">
      <c r="A917" s="59"/>
    </row>
    <row r="918" ht="12.75">
      <c r="A918" s="59"/>
    </row>
    <row r="919" ht="12.75">
      <c r="A919" s="59"/>
    </row>
    <row r="920" ht="12.75">
      <c r="A920" s="59"/>
    </row>
    <row r="921" ht="12.75">
      <c r="A921" s="59"/>
    </row>
    <row r="922" ht="12.75">
      <c r="A922" s="59"/>
    </row>
    <row r="923" ht="12.75">
      <c r="A923" s="59"/>
    </row>
    <row r="924" ht="12.75">
      <c r="A924" s="59"/>
    </row>
    <row r="925" ht="12.75">
      <c r="A925" s="59"/>
    </row>
    <row r="926" ht="12.75">
      <c r="A926" s="59"/>
    </row>
    <row r="927" ht="12.75">
      <c r="A927" s="59"/>
    </row>
    <row r="928" ht="12.75">
      <c r="A928" s="59"/>
    </row>
    <row r="929" ht="12.75">
      <c r="A929" s="59"/>
    </row>
    <row r="930" ht="12.75">
      <c r="A930" s="59"/>
    </row>
    <row r="931" ht="12.75">
      <c r="A931" s="59"/>
    </row>
    <row r="932" ht="12.75">
      <c r="A932" s="59"/>
    </row>
    <row r="933" ht="12.75">
      <c r="A933" s="59"/>
    </row>
    <row r="934" ht="12.75">
      <c r="A934" s="59"/>
    </row>
    <row r="935" ht="12.75">
      <c r="A935" s="59"/>
    </row>
    <row r="936" ht="12.75">
      <c r="A936" s="59"/>
    </row>
    <row r="937" ht="12.75">
      <c r="A937" s="59"/>
    </row>
    <row r="938" ht="12.75">
      <c r="A938" s="59"/>
    </row>
    <row r="939" ht="12.75">
      <c r="A939" s="59"/>
    </row>
    <row r="940" ht="12.75">
      <c r="A940" s="59"/>
    </row>
    <row r="941" ht="12.75">
      <c r="A941" s="59"/>
    </row>
    <row r="942" ht="12.75">
      <c r="A942" s="59"/>
    </row>
    <row r="943" ht="12.75">
      <c r="A943" s="59"/>
    </row>
    <row r="944" ht="12.75">
      <c r="A944" s="59"/>
    </row>
    <row r="945" ht="12.75">
      <c r="A945" s="59"/>
    </row>
    <row r="946" ht="12.75">
      <c r="A946" s="59"/>
    </row>
    <row r="947" ht="12.75">
      <c r="A947" s="59"/>
    </row>
    <row r="948" ht="12.75">
      <c r="A948" s="59"/>
    </row>
    <row r="949" ht="12.75">
      <c r="A949" s="59"/>
    </row>
    <row r="950" ht="12.75">
      <c r="A950" s="59"/>
    </row>
    <row r="951" ht="12.75">
      <c r="A951" s="59"/>
    </row>
    <row r="952" ht="12.75">
      <c r="A952" s="59"/>
    </row>
    <row r="953" ht="12.75">
      <c r="A953" s="59"/>
    </row>
    <row r="954" ht="12.75">
      <c r="A954" s="59"/>
    </row>
    <row r="955" ht="12.75">
      <c r="A955" s="59"/>
    </row>
    <row r="956" ht="12.75">
      <c r="A956" s="59"/>
    </row>
    <row r="957" ht="12.75">
      <c r="A957" s="59"/>
    </row>
    <row r="958" ht="12.75">
      <c r="A958" s="59"/>
    </row>
    <row r="959" ht="12.75">
      <c r="A959" s="59"/>
    </row>
    <row r="960" ht="12.75">
      <c r="A960" s="59"/>
    </row>
    <row r="961" ht="12.75">
      <c r="A961" s="59"/>
    </row>
    <row r="962" ht="12.75">
      <c r="A962" s="59"/>
    </row>
    <row r="963" ht="12.75">
      <c r="A963" s="59"/>
    </row>
    <row r="964" ht="12.75">
      <c r="A964" s="59"/>
    </row>
    <row r="965" ht="12.75">
      <c r="A965" s="59"/>
    </row>
    <row r="966" ht="12.75">
      <c r="A966" s="59"/>
    </row>
    <row r="967" ht="12.75">
      <c r="A967" s="59"/>
    </row>
    <row r="968" ht="12.75">
      <c r="A968" s="59"/>
    </row>
    <row r="969" ht="12.75">
      <c r="A969" s="59"/>
    </row>
    <row r="970" ht="12.75">
      <c r="A970" s="59"/>
    </row>
    <row r="971" ht="12.75">
      <c r="A971" s="59"/>
    </row>
    <row r="972" ht="12.75">
      <c r="A972" s="59"/>
    </row>
    <row r="973" ht="12.75">
      <c r="A973" s="59"/>
    </row>
    <row r="974" ht="12.75">
      <c r="A974" s="59"/>
    </row>
    <row r="975" ht="12.75">
      <c r="A975" s="59"/>
    </row>
    <row r="976" ht="12.75">
      <c r="A976" s="59"/>
    </row>
    <row r="977" ht="12.75">
      <c r="A977" s="59"/>
    </row>
    <row r="978" ht="12.75">
      <c r="A978" s="59"/>
    </row>
    <row r="979" ht="12.75">
      <c r="A979" s="59"/>
    </row>
    <row r="980" ht="12.75">
      <c r="A980" s="59"/>
    </row>
    <row r="981" ht="12.75">
      <c r="A981" s="59"/>
    </row>
    <row r="982" ht="12.75">
      <c r="A982" s="59"/>
    </row>
    <row r="983" ht="12.75">
      <c r="A983" s="59"/>
    </row>
    <row r="984" ht="12.75">
      <c r="A984" s="59"/>
    </row>
    <row r="985" ht="12.75">
      <c r="A985" s="59"/>
    </row>
    <row r="986" ht="12.75">
      <c r="A986" s="59"/>
    </row>
    <row r="987" ht="12.75">
      <c r="A987" s="59"/>
    </row>
    <row r="988" ht="12.75">
      <c r="A988" s="59"/>
    </row>
    <row r="989" ht="12.75">
      <c r="A989" s="59"/>
    </row>
    <row r="990" ht="12.75">
      <c r="A990" s="59"/>
    </row>
    <row r="991" ht="12.75">
      <c r="A991" s="59"/>
    </row>
    <row r="992" ht="12.75">
      <c r="A992" s="59"/>
    </row>
    <row r="993" ht="12.75">
      <c r="A993" s="59"/>
    </row>
    <row r="994" ht="12.75">
      <c r="A994" s="59"/>
    </row>
    <row r="995" ht="12.75">
      <c r="A995" s="59"/>
    </row>
    <row r="996" ht="12.75">
      <c r="A996" s="59"/>
    </row>
    <row r="997" ht="12.75">
      <c r="A997" s="59"/>
    </row>
    <row r="998" ht="12.75">
      <c r="A998" s="59"/>
    </row>
    <row r="999" ht="12.75">
      <c r="A999" s="59"/>
    </row>
    <row r="1000" ht="12.75">
      <c r="A1000" s="59"/>
    </row>
    <row r="1001" ht="12.75">
      <c r="A1001" s="59"/>
    </row>
    <row r="1002" ht="12.75">
      <c r="A1002" s="59"/>
    </row>
    <row r="1003" ht="12.75">
      <c r="A1003" s="59"/>
    </row>
    <row r="1004" ht="12.75">
      <c r="A1004" s="59"/>
    </row>
    <row r="1005" ht="12.75">
      <c r="A1005" s="59"/>
    </row>
    <row r="1006" ht="12.75">
      <c r="A1006" s="59"/>
    </row>
    <row r="1007" ht="12.75">
      <c r="A1007" s="59"/>
    </row>
    <row r="1008" ht="12.75">
      <c r="A1008" s="59"/>
    </row>
    <row r="1009" ht="12.75">
      <c r="A1009" s="59"/>
    </row>
    <row r="1010" ht="12.75">
      <c r="A1010" s="59"/>
    </row>
    <row r="1011" ht="12.75">
      <c r="A1011" s="59"/>
    </row>
    <row r="1012" ht="12.75">
      <c r="A1012" s="59"/>
    </row>
    <row r="1013" ht="12.75">
      <c r="A1013" s="59"/>
    </row>
    <row r="1014" ht="12.75">
      <c r="A1014" s="59"/>
    </row>
    <row r="1015" ht="12.75">
      <c r="A1015" s="59"/>
    </row>
    <row r="1016" ht="12.75">
      <c r="A1016" s="59"/>
    </row>
    <row r="1017" ht="12.75">
      <c r="A1017" s="59"/>
    </row>
    <row r="1018" ht="12.75">
      <c r="A1018" s="59"/>
    </row>
    <row r="1019" ht="12.75">
      <c r="A1019" s="59"/>
    </row>
    <row r="1020" ht="12.75">
      <c r="A1020" s="59"/>
    </row>
    <row r="1021" ht="12.75">
      <c r="A1021" s="59"/>
    </row>
    <row r="1022" ht="12.75">
      <c r="A1022" s="59"/>
    </row>
    <row r="1023" ht="12.75">
      <c r="A1023" s="59"/>
    </row>
    <row r="1024" ht="12.75">
      <c r="A1024" s="59"/>
    </row>
    <row r="1025" ht="12.75">
      <c r="A1025" s="59"/>
    </row>
    <row r="1026" ht="12.75">
      <c r="A1026" s="59"/>
    </row>
    <row r="1027" ht="12.75">
      <c r="A1027" s="59"/>
    </row>
    <row r="1028" ht="12.75">
      <c r="A1028" s="59"/>
    </row>
    <row r="1029" ht="12.75">
      <c r="A1029" s="59"/>
    </row>
    <row r="1030" ht="12.75">
      <c r="A1030" s="59"/>
    </row>
    <row r="1031" ht="12.75">
      <c r="A1031" s="59"/>
    </row>
    <row r="1032" ht="12.75">
      <c r="A1032" s="59"/>
    </row>
    <row r="1033" ht="12.75">
      <c r="A1033" s="59"/>
    </row>
    <row r="1034" ht="12.75">
      <c r="A1034" s="59"/>
    </row>
    <row r="1035" ht="12.75">
      <c r="A1035" s="59"/>
    </row>
    <row r="1036" ht="12.75">
      <c r="A1036" s="59"/>
    </row>
    <row r="1037" ht="12.75">
      <c r="A1037" s="59"/>
    </row>
    <row r="1038" ht="12.75">
      <c r="A1038" s="59"/>
    </row>
    <row r="1039" ht="12.75">
      <c r="A1039" s="59"/>
    </row>
    <row r="1040" ht="12.75">
      <c r="A1040" s="59"/>
    </row>
    <row r="1041" ht="12.75">
      <c r="A1041" s="59"/>
    </row>
    <row r="1042" ht="12.75">
      <c r="A1042" s="59"/>
    </row>
    <row r="1043" ht="12.75">
      <c r="A1043" s="59"/>
    </row>
    <row r="1044" ht="12.75">
      <c r="A1044" s="59"/>
    </row>
    <row r="1045" ht="12.75">
      <c r="A1045" s="59"/>
    </row>
    <row r="1046" ht="12.75">
      <c r="A1046" s="59"/>
    </row>
    <row r="1047" ht="12.75">
      <c r="A1047" s="59"/>
    </row>
    <row r="1048" ht="12.75">
      <c r="A1048" s="59"/>
    </row>
    <row r="1049" ht="12.75">
      <c r="A1049" s="59"/>
    </row>
    <row r="1050" ht="12.75">
      <c r="A1050" s="59"/>
    </row>
    <row r="1051" ht="12.75">
      <c r="A1051" s="59"/>
    </row>
    <row r="1052" ht="12.75">
      <c r="A1052" s="59"/>
    </row>
    <row r="1053" ht="12.75">
      <c r="A1053" s="59"/>
    </row>
    <row r="1054" ht="12.75">
      <c r="A1054" s="59"/>
    </row>
    <row r="1055" ht="12.75">
      <c r="A1055" s="59"/>
    </row>
    <row r="1056" ht="12.75">
      <c r="A1056" s="59"/>
    </row>
    <row r="1057" ht="12.75">
      <c r="A1057" s="59"/>
    </row>
    <row r="1058" ht="12.75">
      <c r="A1058" s="59"/>
    </row>
    <row r="1059" ht="12.75">
      <c r="A1059" s="59"/>
    </row>
    <row r="1060" ht="12.75">
      <c r="A1060" s="59"/>
    </row>
    <row r="1061" ht="12.75">
      <c r="A1061" s="59"/>
    </row>
    <row r="1062" ht="12.75">
      <c r="A1062" s="59"/>
    </row>
    <row r="1063" ht="12.75">
      <c r="A1063" s="59"/>
    </row>
    <row r="1064" ht="12.75">
      <c r="A1064" s="59"/>
    </row>
    <row r="1065" ht="12.75">
      <c r="A1065" s="59"/>
    </row>
    <row r="1066" ht="12.75">
      <c r="A1066" s="59"/>
    </row>
    <row r="1067" ht="12.75">
      <c r="A1067" s="59"/>
    </row>
    <row r="1068" ht="12.75">
      <c r="A1068" s="59"/>
    </row>
    <row r="1069" ht="12.75">
      <c r="A1069" s="59"/>
    </row>
    <row r="1070" ht="12.75">
      <c r="A1070" s="59"/>
    </row>
    <row r="1071" ht="12.75">
      <c r="A1071" s="59"/>
    </row>
    <row r="1072" ht="12.75">
      <c r="A1072" s="59"/>
    </row>
    <row r="1073" ht="12.75">
      <c r="A1073" s="59"/>
    </row>
    <row r="1074" ht="12.75">
      <c r="A1074" s="59"/>
    </row>
    <row r="1075" ht="12.75">
      <c r="A1075" s="59"/>
    </row>
    <row r="1076" ht="12.75">
      <c r="A1076" s="59"/>
    </row>
    <row r="1077" ht="12.75">
      <c r="A1077" s="59"/>
    </row>
    <row r="1078" ht="12.75">
      <c r="A1078" s="59"/>
    </row>
    <row r="1079" ht="12.75">
      <c r="A1079" s="59"/>
    </row>
    <row r="1080" ht="12.75">
      <c r="A1080" s="59"/>
    </row>
    <row r="1081" ht="12.75">
      <c r="A1081" s="59"/>
    </row>
    <row r="1082" ht="12.75">
      <c r="A1082" s="59"/>
    </row>
    <row r="1083" ht="12.75">
      <c r="A1083" s="59"/>
    </row>
    <row r="1084" ht="12.75">
      <c r="A1084" s="59"/>
    </row>
    <row r="1085" ht="12.75">
      <c r="A1085" s="59"/>
    </row>
    <row r="1086" ht="12.75">
      <c r="A1086" s="59"/>
    </row>
    <row r="1087" ht="12.75">
      <c r="A1087" s="59"/>
    </row>
    <row r="1088" ht="12.75">
      <c r="A1088" s="59"/>
    </row>
    <row r="1089" ht="12.75">
      <c r="A1089" s="59"/>
    </row>
    <row r="1090" ht="12.75">
      <c r="A1090" s="59"/>
    </row>
    <row r="1091" ht="12.75">
      <c r="A1091" s="59"/>
    </row>
    <row r="1092" ht="12.75">
      <c r="A1092" s="59"/>
    </row>
    <row r="1093" ht="12.75">
      <c r="A1093" s="59"/>
    </row>
    <row r="1094" ht="12.75">
      <c r="A1094" s="59"/>
    </row>
    <row r="1095" ht="12.75">
      <c r="A1095" s="59"/>
    </row>
    <row r="1096" ht="12.75">
      <c r="A1096" s="59"/>
    </row>
    <row r="1097" ht="12.75">
      <c r="A1097" s="59"/>
    </row>
    <row r="1098" ht="12.75">
      <c r="A1098" s="59"/>
    </row>
    <row r="1099" ht="12.75">
      <c r="A1099" s="59"/>
    </row>
    <row r="1100" ht="12.75">
      <c r="A1100" s="59"/>
    </row>
    <row r="1101" ht="12.75">
      <c r="A1101" s="59"/>
    </row>
    <row r="1102" ht="12.75">
      <c r="A1102" s="59"/>
    </row>
    <row r="1103" ht="12.75">
      <c r="A1103" s="59"/>
    </row>
    <row r="1104" ht="12.75">
      <c r="A1104" s="59"/>
    </row>
    <row r="1105" ht="12.75">
      <c r="A1105" s="59"/>
    </row>
    <row r="1106" ht="12.75">
      <c r="A1106" s="59"/>
    </row>
    <row r="1107" ht="12.75">
      <c r="A1107" s="59"/>
    </row>
    <row r="1108" ht="12.75">
      <c r="A1108" s="59"/>
    </row>
    <row r="1109" ht="12.75">
      <c r="A1109" s="59"/>
    </row>
    <row r="1110" ht="12.75">
      <c r="A1110" s="59"/>
    </row>
    <row r="1111" ht="12.75">
      <c r="A1111" s="59"/>
    </row>
    <row r="1112" ht="12.75">
      <c r="A1112" s="59"/>
    </row>
    <row r="1113" ht="12.75">
      <c r="A1113" s="59"/>
    </row>
    <row r="1114" ht="12.75">
      <c r="A1114" s="59"/>
    </row>
    <row r="1115" ht="12.75">
      <c r="A1115" s="59"/>
    </row>
    <row r="1116" ht="12.75">
      <c r="A1116" s="59"/>
    </row>
    <row r="1117" ht="12.75">
      <c r="A1117" s="59"/>
    </row>
    <row r="1118" ht="12.75">
      <c r="A1118" s="59"/>
    </row>
    <row r="1119" ht="12.75">
      <c r="A1119" s="59"/>
    </row>
    <row r="1120" ht="12.75">
      <c r="A1120" s="59"/>
    </row>
    <row r="1121" ht="12.75">
      <c r="A1121" s="59"/>
    </row>
    <row r="1122" ht="12.75">
      <c r="A1122" s="59"/>
    </row>
    <row r="1123" ht="12.75">
      <c r="A1123" s="59"/>
    </row>
    <row r="1124" ht="12.75">
      <c r="A1124" s="59"/>
    </row>
    <row r="1125" ht="12.75">
      <c r="A1125" s="59"/>
    </row>
    <row r="1126" ht="12.75">
      <c r="A1126" s="59"/>
    </row>
    <row r="1127" ht="12.75">
      <c r="A1127" s="59"/>
    </row>
    <row r="1128" ht="12.75">
      <c r="A1128" s="59"/>
    </row>
    <row r="1129" ht="12.75">
      <c r="A1129" s="59"/>
    </row>
    <row r="1130" ht="12.75">
      <c r="A1130" s="59"/>
    </row>
    <row r="1131" ht="12.75">
      <c r="A1131" s="59"/>
    </row>
    <row r="1132" ht="12.75">
      <c r="A1132" s="59"/>
    </row>
    <row r="1133" ht="12.75">
      <c r="A1133" s="59"/>
    </row>
    <row r="1134" ht="12.75">
      <c r="A1134" s="59"/>
    </row>
    <row r="1135" ht="12.75">
      <c r="A1135" s="59"/>
    </row>
    <row r="1136" ht="12.75">
      <c r="A1136" s="59"/>
    </row>
    <row r="1137" ht="12.75">
      <c r="A1137" s="59"/>
    </row>
  </sheetData>
  <mergeCells count="17">
    <mergeCell ref="D110:D111"/>
    <mergeCell ref="D166:D167"/>
    <mergeCell ref="D168:D169"/>
    <mergeCell ref="D170:D171"/>
    <mergeCell ref="D112:D113"/>
    <mergeCell ref="D115:D116"/>
    <mergeCell ref="D121:D122"/>
    <mergeCell ref="D149:D151"/>
    <mergeCell ref="D154:D155"/>
    <mergeCell ref="D156:D157"/>
    <mergeCell ref="D158:D159"/>
    <mergeCell ref="D80:D81"/>
    <mergeCell ref="D7:D8"/>
    <mergeCell ref="D25:D26"/>
    <mergeCell ref="D30:D32"/>
    <mergeCell ref="D45:D46"/>
    <mergeCell ref="D76:D78"/>
  </mergeCells>
  <printOptions gridLines="1" horizontalCentered="1"/>
  <pageMargins left="0.2" right="0.25" top="0.76" bottom="0.46" header="0.37" footer="0.13"/>
  <pageSetup firstPageNumber="2" useFirstPageNumber="1" horizontalDpi="600" verticalDpi="600" orientation="landscape" paperSize="9" scale="89" r:id="rId1"/>
  <headerFooter alignWithMargins="0">
    <oddHeader>&amp;Lv Kč&amp;C&amp;"Arial CE,tučné\&amp;14Schválené příjmy roku 2007
&amp;R&amp;"Arial CE,tučné\&amp;12Část I - příloha č. 2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 topLeftCell="A1">
      <selection activeCell="C26" sqref="C26"/>
    </sheetView>
  </sheetViews>
  <sheetFormatPr defaultColWidth="9.00390625" defaultRowHeight="12.75"/>
  <cols>
    <col min="1" max="1" width="25.625" style="65" customWidth="1"/>
    <col min="2" max="2" width="11.75390625" style="72" customWidth="1"/>
    <col min="3" max="3" width="40.125" style="65" customWidth="1"/>
    <col min="4" max="4" width="9.125" style="65" customWidth="1"/>
    <col min="5" max="6" width="9.125" style="65" customWidth="1" collapsed="1"/>
    <col min="7" max="9" width="9.125" style="65" customWidth="1"/>
    <col min="10" max="10" width="9.125" style="65" customWidth="1" collapsed="1"/>
    <col min="11" max="11" width="9.125" style="65" customWidth="1"/>
    <col min="12" max="36" width="9.125" style="65" customWidth="1" collapsed="1"/>
    <col min="37" max="16384" width="9.125" style="65" customWidth="1"/>
  </cols>
  <sheetData>
    <row r="1" spans="1:3" s="63" customFormat="1" ht="59.25" customHeight="1" thickBot="1">
      <c r="A1" s="3" t="s">
        <v>250</v>
      </c>
      <c r="B1" s="3" t="s">
        <v>60</v>
      </c>
      <c r="C1" s="62" t="s">
        <v>32</v>
      </c>
    </row>
    <row r="2" spans="1:3" ht="12.75" customHeight="1">
      <c r="A2" s="19" t="s">
        <v>251</v>
      </c>
      <c r="B2" s="19">
        <f>'[2]Část II-01'!C79</f>
        <v>8900000</v>
      </c>
      <c r="C2" s="64"/>
    </row>
    <row r="3" spans="1:3" ht="12.75" customHeight="1">
      <c r="A3" s="19" t="s">
        <v>252</v>
      </c>
      <c r="B3" s="19">
        <f>'[2]02'!C73</f>
        <v>10319000</v>
      </c>
      <c r="C3" s="19"/>
    </row>
    <row r="4" spans="1:3" ht="12.75" customHeight="1">
      <c r="A4" s="19" t="s">
        <v>253</v>
      </c>
      <c r="B4" s="19">
        <f>'[2]03'!C82</f>
        <v>4800000</v>
      </c>
      <c r="C4" s="19"/>
    </row>
    <row r="5" spans="1:3" ht="12.75" customHeight="1">
      <c r="A5" s="19" t="s">
        <v>254</v>
      </c>
      <c r="B5" s="19">
        <f>'[2]04'!C15</f>
        <v>118000</v>
      </c>
      <c r="C5" s="19"/>
    </row>
    <row r="6" spans="1:3" ht="12.75" customHeight="1">
      <c r="A6" s="19" t="s">
        <v>255</v>
      </c>
      <c r="B6" s="19">
        <f>'[2]05'!C54</f>
        <v>55942777</v>
      </c>
      <c r="C6" s="19"/>
    </row>
    <row r="7" spans="1:3" ht="12.75" customHeight="1">
      <c r="A7" s="19" t="s">
        <v>256</v>
      </c>
      <c r="B7" s="19">
        <f>'[2]06'!C13</f>
        <v>59000</v>
      </c>
      <c r="C7" s="19"/>
    </row>
    <row r="8" spans="1:3" ht="12.75" customHeight="1">
      <c r="A8" s="19" t="s">
        <v>257</v>
      </c>
      <c r="B8" s="19">
        <f>'[2]07'!C72</f>
        <v>44815000</v>
      </c>
      <c r="C8" s="19"/>
    </row>
    <row r="9" spans="1:3" ht="12.75" customHeight="1">
      <c r="A9" s="19" t="s">
        <v>258</v>
      </c>
      <c r="B9" s="19">
        <f>'[2]08'!C21</f>
        <v>1290000</v>
      </c>
      <c r="C9" s="19"/>
    </row>
    <row r="10" spans="1:3" ht="12.75" customHeight="1">
      <c r="A10" s="19" t="s">
        <v>259</v>
      </c>
      <c r="B10" s="19">
        <f>'[2]10'!C24</f>
        <v>658000</v>
      </c>
      <c r="C10" s="19"/>
    </row>
    <row r="11" spans="1:3" ht="12.75" customHeight="1">
      <c r="A11" s="19" t="s">
        <v>260</v>
      </c>
      <c r="B11" s="19">
        <f>'[2]11'!C255</f>
        <v>51412000</v>
      </c>
      <c r="C11" s="19"/>
    </row>
    <row r="12" spans="1:3" ht="12.75" customHeight="1">
      <c r="A12" s="19" t="s">
        <v>261</v>
      </c>
      <c r="B12" s="19">
        <f>'[2]13'!C34</f>
        <v>20820000</v>
      </c>
      <c r="C12" s="19"/>
    </row>
    <row r="13" spans="1:3" ht="12.75" customHeight="1">
      <c r="A13" s="19" t="s">
        <v>262</v>
      </c>
      <c r="B13" s="19">
        <f>'[2]14'!C136</f>
        <v>9693000</v>
      </c>
      <c r="C13" s="19" t="s">
        <v>263</v>
      </c>
    </row>
    <row r="14" spans="1:3" ht="12.75" customHeight="1">
      <c r="A14" s="19" t="s">
        <v>264</v>
      </c>
      <c r="B14" s="19">
        <f>'[2]15'!C99</f>
        <v>1927000</v>
      </c>
      <c r="C14" s="19"/>
    </row>
    <row r="15" spans="1:3" ht="12.75" customHeight="1">
      <c r="A15" s="19" t="s">
        <v>265</v>
      </c>
      <c r="B15" s="19">
        <f>'[2]19'!C92</f>
        <v>318783000</v>
      </c>
      <c r="C15" s="19"/>
    </row>
    <row r="16" spans="1:3" ht="12.75" customHeight="1">
      <c r="A16" s="19" t="s">
        <v>266</v>
      </c>
      <c r="B16" s="19">
        <f>'[2]20 '!C64</f>
        <v>46820000</v>
      </c>
      <c r="C16" s="19"/>
    </row>
    <row r="17" spans="1:3" ht="12.75" customHeight="1">
      <c r="A17" s="19" t="s">
        <v>267</v>
      </c>
      <c r="B17" s="19">
        <f>'[2]35'!C164</f>
        <v>20199000</v>
      </c>
      <c r="C17" s="19"/>
    </row>
    <row r="18" spans="1:3" ht="12.75" customHeight="1">
      <c r="A18" s="19" t="s">
        <v>268</v>
      </c>
      <c r="B18" s="19">
        <f>'[2]40'!C107</f>
        <v>15006000</v>
      </c>
      <c r="C18" s="19"/>
    </row>
    <row r="19" spans="1:3" ht="12.75" customHeight="1">
      <c r="A19" s="19" t="s">
        <v>269</v>
      </c>
      <c r="B19" s="19">
        <f>'[2]41'!C59</f>
        <v>11913000</v>
      </c>
      <c r="C19" s="19"/>
    </row>
    <row r="20" spans="1:3" ht="12.75" customHeight="1">
      <c r="A20" s="19" t="s">
        <v>270</v>
      </c>
      <c r="B20" s="19">
        <f>'[2]42 '!C106</f>
        <v>3211000</v>
      </c>
      <c r="C20" s="66"/>
    </row>
    <row r="21" spans="1:3" ht="12.75" customHeight="1" thickBot="1">
      <c r="A21" s="19" t="s">
        <v>271</v>
      </c>
      <c r="B21" s="19">
        <f>'[2]43'!C15</f>
        <v>382000</v>
      </c>
      <c r="C21" s="67"/>
    </row>
    <row r="22" spans="1:3" ht="21" customHeight="1" thickBot="1">
      <c r="A22" s="68" t="s">
        <v>272</v>
      </c>
      <c r="B22" s="68">
        <f>SUM(B2:B21)</f>
        <v>627067777</v>
      </c>
      <c r="C22" s="71"/>
    </row>
  </sheetData>
  <printOptions gridLines="1" horizontalCentered="1"/>
  <pageMargins left="0.1968503937007874" right="0.5118110236220472" top="0.99" bottom="0.52" header="0.42" footer="0.2755905511811024"/>
  <pageSetup horizontalDpi="600" verticalDpi="600" orientation="landscape" paperSize="9" r:id="rId1"/>
  <headerFooter alignWithMargins="0">
    <oddHeader>&amp;Lv Kč&amp;C&amp;"Arial CE,tučné\&amp;12Sumář provozních výdajů odborů MmOl v roce 2007 
&amp;"Arial CE,obyčejné\&amp;10bez objednávek veřejných služeb
&amp;R&amp;"Arial CE,tučné\&amp;12Část I - příloha č. 3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51" sqref="I51"/>
    </sheetView>
  </sheetViews>
  <sheetFormatPr defaultColWidth="9.00390625" defaultRowHeight="24.75" customHeight="1"/>
  <cols>
    <col min="1" max="1" width="17.75390625" style="39" customWidth="1"/>
    <col min="2" max="2" width="5.875" style="39" customWidth="1"/>
    <col min="3" max="3" width="4.00390625" style="39" customWidth="1"/>
    <col min="4" max="4" width="7.625" style="39" customWidth="1"/>
    <col min="5" max="5" width="21.625" style="173" customWidth="1"/>
    <col min="6" max="6" width="12.25390625" style="43" customWidth="1"/>
    <col min="7" max="7" width="38.625" style="176" customWidth="1"/>
    <col min="8" max="8" width="9.125" style="39" customWidth="1"/>
    <col min="9" max="9" width="9.125" style="39" customWidth="1" collapsed="1"/>
    <col min="10" max="10" width="9.125" style="39" customWidth="1"/>
    <col min="11" max="11" width="9.125" style="39" customWidth="1" collapsed="1"/>
    <col min="12" max="12" width="9.125" style="39" customWidth="1"/>
    <col min="13" max="13" width="9.125" style="39" customWidth="1" collapsed="1"/>
    <col min="14" max="14" width="9.125" style="39" customWidth="1"/>
    <col min="15" max="15" width="9.125" style="39" customWidth="1" collapsed="1"/>
    <col min="16" max="16" width="9.125" style="39" customWidth="1"/>
    <col min="17" max="48" width="9.125" style="39" customWidth="1" collapsed="1"/>
    <col min="49" max="16384" width="9.125" style="39" customWidth="1"/>
  </cols>
  <sheetData>
    <row r="1" spans="1:8" ht="49.5" customHeight="1">
      <c r="A1" s="73" t="s">
        <v>250</v>
      </c>
      <c r="B1" s="74" t="s">
        <v>273</v>
      </c>
      <c r="C1" s="74" t="s">
        <v>274</v>
      </c>
      <c r="D1" s="74" t="s">
        <v>275</v>
      </c>
      <c r="E1" s="74" t="s">
        <v>276</v>
      </c>
      <c r="F1" s="74" t="s">
        <v>60</v>
      </c>
      <c r="G1" s="74" t="s">
        <v>32</v>
      </c>
      <c r="H1" s="75"/>
    </row>
    <row r="2" spans="1:9" ht="13.5" customHeight="1">
      <c r="A2" s="76" t="s">
        <v>257</v>
      </c>
      <c r="B2" s="77">
        <v>2212</v>
      </c>
      <c r="C2" s="77">
        <v>5169</v>
      </c>
      <c r="D2" s="77" t="s">
        <v>277</v>
      </c>
      <c r="E2" s="78" t="s">
        <v>278</v>
      </c>
      <c r="F2" s="79">
        <v>51283000</v>
      </c>
      <c r="G2" s="80" t="s">
        <v>279</v>
      </c>
      <c r="I2" s="43"/>
    </row>
    <row r="3" spans="1:9" ht="13.5" customHeight="1">
      <c r="A3" s="81" t="s">
        <v>257</v>
      </c>
      <c r="B3" s="82">
        <v>2212</v>
      </c>
      <c r="C3" s="82">
        <v>5169</v>
      </c>
      <c r="D3" s="82" t="s">
        <v>277</v>
      </c>
      <c r="E3" s="83" t="s">
        <v>280</v>
      </c>
      <c r="F3" s="84">
        <v>350000</v>
      </c>
      <c r="G3" s="85" t="s">
        <v>281</v>
      </c>
      <c r="I3" s="43"/>
    </row>
    <row r="4" spans="1:9" ht="13.5" customHeight="1">
      <c r="A4" s="81" t="s">
        <v>257</v>
      </c>
      <c r="B4" s="82">
        <v>2212</v>
      </c>
      <c r="C4" s="82">
        <v>5169</v>
      </c>
      <c r="D4" s="82" t="s">
        <v>277</v>
      </c>
      <c r="E4" s="83" t="s">
        <v>282</v>
      </c>
      <c r="F4" s="84">
        <v>3800000</v>
      </c>
      <c r="G4" s="85" t="s">
        <v>281</v>
      </c>
      <c r="I4" s="43"/>
    </row>
    <row r="5" spans="1:9" ht="13.5" customHeight="1">
      <c r="A5" s="81" t="s">
        <v>257</v>
      </c>
      <c r="B5" s="82">
        <v>2212</v>
      </c>
      <c r="C5" s="82">
        <v>5169</v>
      </c>
      <c r="D5" s="82" t="s">
        <v>277</v>
      </c>
      <c r="E5" s="83" t="s">
        <v>283</v>
      </c>
      <c r="F5" s="84">
        <v>429000</v>
      </c>
      <c r="G5" s="85" t="s">
        <v>281</v>
      </c>
      <c r="I5" s="43"/>
    </row>
    <row r="6" spans="1:9" ht="13.5" customHeight="1">
      <c r="A6" s="81" t="s">
        <v>257</v>
      </c>
      <c r="B6" s="82">
        <v>2212</v>
      </c>
      <c r="C6" s="82">
        <v>5169</v>
      </c>
      <c r="D6" s="82" t="s">
        <v>277</v>
      </c>
      <c r="E6" s="83" t="s">
        <v>284</v>
      </c>
      <c r="F6" s="84">
        <v>1288000</v>
      </c>
      <c r="G6" s="85" t="s">
        <v>281</v>
      </c>
      <c r="I6" s="43"/>
    </row>
    <row r="7" spans="1:9" ht="13.5" customHeight="1">
      <c r="A7" s="81" t="s">
        <v>257</v>
      </c>
      <c r="B7" s="82">
        <v>2212</v>
      </c>
      <c r="C7" s="82">
        <v>5169</v>
      </c>
      <c r="D7" s="82" t="s">
        <v>277</v>
      </c>
      <c r="E7" s="83" t="s">
        <v>285</v>
      </c>
      <c r="F7" s="86">
        <v>68000</v>
      </c>
      <c r="G7" s="85" t="s">
        <v>286</v>
      </c>
      <c r="I7" s="43"/>
    </row>
    <row r="8" spans="1:9" ht="13.5" customHeight="1">
      <c r="A8" s="81" t="s">
        <v>257</v>
      </c>
      <c r="B8" s="82">
        <v>2219</v>
      </c>
      <c r="C8" s="82">
        <v>5166</v>
      </c>
      <c r="D8" s="82" t="s">
        <v>277</v>
      </c>
      <c r="E8" s="83" t="s">
        <v>287</v>
      </c>
      <c r="F8" s="86">
        <v>240000</v>
      </c>
      <c r="G8" s="85" t="s">
        <v>281</v>
      </c>
      <c r="I8" s="43"/>
    </row>
    <row r="9" spans="1:9" ht="13.5" customHeight="1">
      <c r="A9" s="81" t="s">
        <v>257</v>
      </c>
      <c r="B9" s="82">
        <v>2221</v>
      </c>
      <c r="C9" s="82">
        <v>5193</v>
      </c>
      <c r="D9" s="82" t="s">
        <v>288</v>
      </c>
      <c r="E9" s="83" t="s">
        <v>289</v>
      </c>
      <c r="F9" s="84">
        <v>150000000</v>
      </c>
      <c r="G9" s="85" t="s">
        <v>290</v>
      </c>
      <c r="I9" s="43"/>
    </row>
    <row r="10" spans="1:9" ht="13.5" customHeight="1">
      <c r="A10" s="81" t="s">
        <v>257</v>
      </c>
      <c r="B10" s="82">
        <v>2221</v>
      </c>
      <c r="C10" s="82">
        <v>5193</v>
      </c>
      <c r="D10" s="82" t="s">
        <v>291</v>
      </c>
      <c r="E10" s="83" t="s">
        <v>289</v>
      </c>
      <c r="F10" s="84">
        <v>9594000</v>
      </c>
      <c r="G10" s="85" t="s">
        <v>290</v>
      </c>
      <c r="I10" s="43"/>
    </row>
    <row r="11" spans="1:9" ht="13.5" customHeight="1">
      <c r="A11" s="81" t="s">
        <v>257</v>
      </c>
      <c r="B11" s="82">
        <v>2221</v>
      </c>
      <c r="C11" s="82">
        <v>5193</v>
      </c>
      <c r="D11" s="82" t="s">
        <v>292</v>
      </c>
      <c r="E11" s="83" t="s">
        <v>293</v>
      </c>
      <c r="F11" s="84">
        <v>500000</v>
      </c>
      <c r="G11" s="85" t="s">
        <v>290</v>
      </c>
      <c r="I11" s="43"/>
    </row>
    <row r="12" spans="1:9" ht="13.5" customHeight="1">
      <c r="A12" s="81" t="s">
        <v>257</v>
      </c>
      <c r="B12" s="82">
        <v>2221</v>
      </c>
      <c r="C12" s="82">
        <v>5193</v>
      </c>
      <c r="D12" s="82" t="s">
        <v>292</v>
      </c>
      <c r="E12" s="83" t="s">
        <v>294</v>
      </c>
      <c r="F12" s="84">
        <v>70000</v>
      </c>
      <c r="G12" s="87" t="s">
        <v>290</v>
      </c>
      <c r="I12" s="43"/>
    </row>
    <row r="13" spans="1:9" ht="13.5" customHeight="1">
      <c r="A13" s="81" t="s">
        <v>257</v>
      </c>
      <c r="B13" s="82">
        <v>2221</v>
      </c>
      <c r="C13" s="82">
        <v>5193</v>
      </c>
      <c r="D13" s="82" t="s">
        <v>292</v>
      </c>
      <c r="E13" s="83" t="s">
        <v>295</v>
      </c>
      <c r="F13" s="84">
        <v>2000000</v>
      </c>
      <c r="G13" s="87" t="s">
        <v>296</v>
      </c>
      <c r="I13" s="43"/>
    </row>
    <row r="14" spans="1:9" ht="13.5" customHeight="1">
      <c r="A14" s="81" t="s">
        <v>257</v>
      </c>
      <c r="B14" s="82">
        <v>3631</v>
      </c>
      <c r="C14" s="82">
        <v>5169</v>
      </c>
      <c r="D14" s="82" t="s">
        <v>277</v>
      </c>
      <c r="E14" s="83" t="s">
        <v>297</v>
      </c>
      <c r="F14" s="86">
        <v>39325000</v>
      </c>
      <c r="G14" s="85" t="s">
        <v>281</v>
      </c>
      <c r="I14" s="43"/>
    </row>
    <row r="15" spans="1:9" ht="13.5" customHeight="1">
      <c r="A15" s="81" t="s">
        <v>257</v>
      </c>
      <c r="B15" s="82">
        <v>3631</v>
      </c>
      <c r="C15" s="82">
        <v>5169</v>
      </c>
      <c r="D15" s="82" t="s">
        <v>277</v>
      </c>
      <c r="E15" s="88" t="s">
        <v>298</v>
      </c>
      <c r="F15" s="89">
        <v>375000</v>
      </c>
      <c r="G15" s="85" t="s">
        <v>281</v>
      </c>
      <c r="I15" s="43"/>
    </row>
    <row r="16" spans="1:9" ht="19.5" customHeight="1" thickBot="1">
      <c r="A16" s="90" t="s">
        <v>299</v>
      </c>
      <c r="B16" s="91"/>
      <c r="C16" s="91"/>
      <c r="D16" s="91"/>
      <c r="E16" s="92"/>
      <c r="F16" s="93">
        <f>SUM(F2:F15)</f>
        <v>259322000</v>
      </c>
      <c r="G16" s="94"/>
      <c r="I16" s="95"/>
    </row>
    <row r="17" spans="1:9" s="75" customFormat="1" ht="13.5" customHeight="1" thickBot="1">
      <c r="A17" s="96"/>
      <c r="B17" s="96"/>
      <c r="C17" s="96"/>
      <c r="D17" s="96"/>
      <c r="E17" s="36"/>
      <c r="F17" s="37"/>
      <c r="G17" s="36"/>
      <c r="I17" s="43"/>
    </row>
    <row r="18" spans="1:9" ht="13.5" customHeight="1">
      <c r="A18" s="97" t="s">
        <v>300</v>
      </c>
      <c r="B18" s="98">
        <v>2229</v>
      </c>
      <c r="C18" s="98">
        <v>5169</v>
      </c>
      <c r="D18" s="99" t="s">
        <v>277</v>
      </c>
      <c r="E18" s="418" t="s">
        <v>301</v>
      </c>
      <c r="F18" s="100">
        <v>50000</v>
      </c>
      <c r="G18" s="101" t="s">
        <v>281</v>
      </c>
      <c r="I18" s="43"/>
    </row>
    <row r="19" spans="1:9" ht="13.5" customHeight="1">
      <c r="A19" s="102"/>
      <c r="B19" s="103"/>
      <c r="C19" s="103"/>
      <c r="D19" s="104"/>
      <c r="E19" s="423"/>
      <c r="F19" s="89"/>
      <c r="G19" s="105"/>
      <c r="I19" s="43"/>
    </row>
    <row r="20" spans="1:9" ht="13.5" customHeight="1">
      <c r="A20" s="106"/>
      <c r="B20" s="82">
        <v>3421</v>
      </c>
      <c r="C20" s="82">
        <v>5169</v>
      </c>
      <c r="D20" s="82" t="s">
        <v>277</v>
      </c>
      <c r="E20" s="83" t="s">
        <v>302</v>
      </c>
      <c r="F20" s="84">
        <v>300000</v>
      </c>
      <c r="G20" s="107" t="s">
        <v>303</v>
      </c>
      <c r="I20" s="43"/>
    </row>
    <row r="21" spans="1:9" ht="19.5" customHeight="1" thickBot="1">
      <c r="A21" s="90" t="s">
        <v>304</v>
      </c>
      <c r="B21" s="91"/>
      <c r="C21" s="91"/>
      <c r="D21" s="91"/>
      <c r="E21" s="92"/>
      <c r="F21" s="93">
        <f>SUM(F18:F20)</f>
        <v>350000</v>
      </c>
      <c r="G21" s="94"/>
      <c r="I21" s="43"/>
    </row>
    <row r="22" spans="1:9" s="75" customFormat="1" ht="13.5" customHeight="1" thickBot="1">
      <c r="A22" s="96"/>
      <c r="B22" s="96"/>
      <c r="C22" s="96"/>
      <c r="D22" s="96"/>
      <c r="E22" s="36"/>
      <c r="F22" s="37"/>
      <c r="G22" s="36"/>
      <c r="I22" s="43"/>
    </row>
    <row r="23" spans="1:9" ht="13.5" customHeight="1">
      <c r="A23" s="108" t="s">
        <v>265</v>
      </c>
      <c r="B23" s="98">
        <v>3745</v>
      </c>
      <c r="C23" s="98">
        <v>5169</v>
      </c>
      <c r="D23" s="99" t="s">
        <v>277</v>
      </c>
      <c r="E23" s="418" t="s">
        <v>305</v>
      </c>
      <c r="F23" s="109">
        <v>300000</v>
      </c>
      <c r="G23" s="101" t="s">
        <v>281</v>
      </c>
      <c r="I23" s="43"/>
    </row>
    <row r="24" spans="1:9" ht="13.5" customHeight="1">
      <c r="A24" s="110"/>
      <c r="B24" s="111"/>
      <c r="C24" s="111"/>
      <c r="D24" s="112"/>
      <c r="E24" s="423"/>
      <c r="F24" s="84"/>
      <c r="G24" s="80"/>
      <c r="I24" s="43"/>
    </row>
    <row r="25" spans="1:9" ht="13.5" customHeight="1">
      <c r="A25" s="113"/>
      <c r="B25" s="103">
        <v>6409</v>
      </c>
      <c r="C25" s="103">
        <v>5169</v>
      </c>
      <c r="D25" s="114" t="s">
        <v>277</v>
      </c>
      <c r="E25" s="130" t="s">
        <v>306</v>
      </c>
      <c r="F25" s="84">
        <v>700000</v>
      </c>
      <c r="G25" s="105" t="s">
        <v>307</v>
      </c>
      <c r="I25" s="43"/>
    </row>
    <row r="26" spans="1:9" ht="13.5" customHeight="1">
      <c r="A26" s="115"/>
      <c r="B26" s="116"/>
      <c r="C26" s="116"/>
      <c r="D26" s="82"/>
      <c r="E26" s="423"/>
      <c r="F26" s="84"/>
      <c r="G26" s="107"/>
      <c r="I26" s="43"/>
    </row>
    <row r="27" spans="1:9" ht="19.5" customHeight="1">
      <c r="A27" s="117" t="s">
        <v>308</v>
      </c>
      <c r="B27" s="118"/>
      <c r="C27" s="118"/>
      <c r="D27" s="118"/>
      <c r="E27" s="119"/>
      <c r="F27" s="120">
        <f>SUM(F23:F25)</f>
        <v>1000000</v>
      </c>
      <c r="G27" s="121"/>
      <c r="I27" s="95"/>
    </row>
    <row r="28" spans="1:9" ht="13.5" customHeight="1">
      <c r="A28" s="76" t="s">
        <v>268</v>
      </c>
      <c r="B28" s="122">
        <v>2141</v>
      </c>
      <c r="C28" s="122">
        <v>5169</v>
      </c>
      <c r="D28" s="426" t="s">
        <v>309</v>
      </c>
      <c r="E28" s="123" t="s">
        <v>310</v>
      </c>
      <c r="F28" s="124">
        <v>24467000</v>
      </c>
      <c r="G28" s="125" t="s">
        <v>311</v>
      </c>
      <c r="I28" s="43"/>
    </row>
    <row r="29" spans="1:9" ht="13.5" customHeight="1">
      <c r="A29" s="81"/>
      <c r="B29" s="116"/>
      <c r="C29" s="116"/>
      <c r="D29" s="427"/>
      <c r="E29" s="126"/>
      <c r="F29" s="124"/>
      <c r="G29" s="85"/>
      <c r="I29" s="43"/>
    </row>
    <row r="30" spans="1:9" ht="13.5" customHeight="1">
      <c r="A30" s="81" t="s">
        <v>268</v>
      </c>
      <c r="B30" s="116">
        <v>3722</v>
      </c>
      <c r="C30" s="116">
        <v>5169</v>
      </c>
      <c r="D30" s="82" t="s">
        <v>277</v>
      </c>
      <c r="E30" s="127" t="s">
        <v>312</v>
      </c>
      <c r="F30" s="124">
        <v>64000000</v>
      </c>
      <c r="G30" s="85" t="s">
        <v>281</v>
      </c>
      <c r="I30" s="43"/>
    </row>
    <row r="31" spans="1:9" ht="13.5" customHeight="1">
      <c r="A31" s="81" t="s">
        <v>268</v>
      </c>
      <c r="B31" s="116">
        <v>3722</v>
      </c>
      <c r="C31" s="116">
        <v>5169</v>
      </c>
      <c r="D31" s="82" t="s">
        <v>277</v>
      </c>
      <c r="E31" s="83" t="s">
        <v>313</v>
      </c>
      <c r="F31" s="124">
        <v>28000000</v>
      </c>
      <c r="G31" s="85" t="s">
        <v>286</v>
      </c>
      <c r="I31" s="43"/>
    </row>
    <row r="32" spans="1:9" ht="13.5" customHeight="1">
      <c r="A32" s="81" t="s">
        <v>268</v>
      </c>
      <c r="B32" s="116">
        <v>3745</v>
      </c>
      <c r="C32" s="116">
        <v>5169</v>
      </c>
      <c r="D32" s="82" t="s">
        <v>277</v>
      </c>
      <c r="E32" s="83" t="s">
        <v>314</v>
      </c>
      <c r="F32" s="124">
        <v>37000000</v>
      </c>
      <c r="G32" s="85" t="s">
        <v>281</v>
      </c>
      <c r="I32" s="43"/>
    </row>
    <row r="33" spans="1:9" ht="13.5" customHeight="1">
      <c r="A33" s="102" t="s">
        <v>268</v>
      </c>
      <c r="B33" s="103">
        <v>6409</v>
      </c>
      <c r="C33" s="103">
        <v>5169</v>
      </c>
      <c r="D33" s="104" t="s">
        <v>277</v>
      </c>
      <c r="E33" s="128" t="s">
        <v>315</v>
      </c>
      <c r="F33" s="129">
        <v>700000</v>
      </c>
      <c r="G33" s="105" t="s">
        <v>281</v>
      </c>
      <c r="I33" s="43"/>
    </row>
    <row r="34" spans="1:9" ht="19.5" customHeight="1" thickBot="1">
      <c r="A34" s="90" t="s">
        <v>316</v>
      </c>
      <c r="B34" s="91"/>
      <c r="C34" s="91"/>
      <c r="D34" s="91"/>
      <c r="E34" s="92"/>
      <c r="F34" s="93">
        <f>SUM(F28:F33)</f>
        <v>154167000</v>
      </c>
      <c r="G34" s="94"/>
      <c r="I34" s="95"/>
    </row>
    <row r="35" spans="1:9" s="75" customFormat="1" ht="13.5" customHeight="1" thickBot="1">
      <c r="A35" s="132"/>
      <c r="B35" s="132"/>
      <c r="C35" s="132"/>
      <c r="D35" s="96"/>
      <c r="E35" s="36"/>
      <c r="F35" s="37"/>
      <c r="G35" s="36"/>
      <c r="I35" s="43"/>
    </row>
    <row r="36" spans="1:9" ht="13.5" customHeight="1">
      <c r="A36" s="133" t="s">
        <v>317</v>
      </c>
      <c r="B36" s="134">
        <v>3319</v>
      </c>
      <c r="C36" s="134">
        <v>5169</v>
      </c>
      <c r="D36" s="135" t="s">
        <v>277</v>
      </c>
      <c r="E36" s="136" t="s">
        <v>318</v>
      </c>
      <c r="F36" s="109">
        <v>252000</v>
      </c>
      <c r="G36" s="101" t="s">
        <v>281</v>
      </c>
      <c r="I36" s="43"/>
    </row>
    <row r="37" spans="1:9" ht="13.5" customHeight="1">
      <c r="A37" s="137" t="s">
        <v>317</v>
      </c>
      <c r="B37" s="116">
        <v>3326</v>
      </c>
      <c r="C37" s="116">
        <v>5169</v>
      </c>
      <c r="D37" s="82" t="s">
        <v>277</v>
      </c>
      <c r="E37" s="83" t="s">
        <v>319</v>
      </c>
      <c r="F37" s="84">
        <v>246000</v>
      </c>
      <c r="G37" s="416" t="s">
        <v>320</v>
      </c>
      <c r="I37" s="43"/>
    </row>
    <row r="38" spans="1:9" ht="13.5" customHeight="1">
      <c r="A38" s="138"/>
      <c r="B38" s="122"/>
      <c r="C38" s="122"/>
      <c r="D38" s="77"/>
      <c r="E38" s="78"/>
      <c r="F38" s="84"/>
      <c r="G38" s="417"/>
      <c r="I38" s="43"/>
    </row>
    <row r="39" spans="1:9" ht="13.5" customHeight="1">
      <c r="A39" s="137" t="s">
        <v>317</v>
      </c>
      <c r="B39" s="116">
        <v>6409</v>
      </c>
      <c r="C39" s="116">
        <v>5169</v>
      </c>
      <c r="D39" s="82" t="s">
        <v>277</v>
      </c>
      <c r="E39" s="130" t="s">
        <v>321</v>
      </c>
      <c r="F39" s="84">
        <v>485000</v>
      </c>
      <c r="G39" s="85" t="s">
        <v>281</v>
      </c>
      <c r="I39" s="43"/>
    </row>
    <row r="40" spans="1:9" ht="13.5" customHeight="1">
      <c r="A40" s="115"/>
      <c r="B40" s="103"/>
      <c r="C40" s="103"/>
      <c r="D40" s="104"/>
      <c r="E40" s="420"/>
      <c r="F40" s="84"/>
      <c r="G40" s="107"/>
      <c r="I40" s="43"/>
    </row>
    <row r="41" spans="1:9" ht="19.5" customHeight="1" thickBot="1">
      <c r="A41" s="90" t="s">
        <v>322</v>
      </c>
      <c r="B41" s="91"/>
      <c r="C41" s="91"/>
      <c r="D41" s="91"/>
      <c r="E41" s="92"/>
      <c r="F41" s="93">
        <f>SUM(F36:F40)</f>
        <v>983000</v>
      </c>
      <c r="G41" s="94"/>
      <c r="I41" s="43"/>
    </row>
    <row r="42" spans="1:9" s="75" customFormat="1" ht="13.5" customHeight="1" thickBot="1">
      <c r="A42" s="132"/>
      <c r="B42" s="132"/>
      <c r="C42" s="132"/>
      <c r="D42" s="96"/>
      <c r="E42" s="139"/>
      <c r="F42" s="140"/>
      <c r="G42" s="36"/>
      <c r="I42" s="43"/>
    </row>
    <row r="43" spans="1:9" ht="13.5" customHeight="1">
      <c r="A43" s="108" t="s">
        <v>270</v>
      </c>
      <c r="B43" s="98">
        <v>6409</v>
      </c>
      <c r="C43" s="98">
        <v>5169</v>
      </c>
      <c r="D43" s="99" t="s">
        <v>277</v>
      </c>
      <c r="E43" s="418" t="s">
        <v>323</v>
      </c>
      <c r="F43" s="100">
        <v>450000</v>
      </c>
      <c r="G43" s="421" t="s">
        <v>337</v>
      </c>
      <c r="I43" s="43"/>
    </row>
    <row r="44" spans="1:9" ht="13.5" customHeight="1">
      <c r="A44" s="138"/>
      <c r="B44" s="122"/>
      <c r="C44" s="122"/>
      <c r="D44" s="77"/>
      <c r="E44" s="419"/>
      <c r="F44" s="84"/>
      <c r="G44" s="391"/>
      <c r="I44" s="43"/>
    </row>
    <row r="45" spans="1:9" ht="13.5" customHeight="1">
      <c r="A45" s="138"/>
      <c r="B45" s="122"/>
      <c r="C45" s="122"/>
      <c r="D45" s="77"/>
      <c r="E45" s="419"/>
      <c r="F45" s="84"/>
      <c r="G45" s="391"/>
      <c r="I45" s="43"/>
    </row>
    <row r="46" spans="1:9" ht="13.5" customHeight="1">
      <c r="A46" s="137"/>
      <c r="B46" s="116"/>
      <c r="C46" s="116"/>
      <c r="D46" s="82"/>
      <c r="E46" s="419"/>
      <c r="F46" s="84"/>
      <c r="G46" s="391"/>
      <c r="I46" s="43"/>
    </row>
    <row r="47" spans="1:9" ht="15.75" customHeight="1">
      <c r="A47" s="113"/>
      <c r="B47" s="103"/>
      <c r="C47" s="103"/>
      <c r="D47" s="104"/>
      <c r="E47" s="420"/>
      <c r="F47" s="84"/>
      <c r="G47" s="298"/>
      <c r="I47" s="43"/>
    </row>
    <row r="48" spans="1:9" s="141" customFormat="1" ht="19.5" customHeight="1" thickBot="1">
      <c r="A48" s="90" t="s">
        <v>324</v>
      </c>
      <c r="B48" s="91"/>
      <c r="C48" s="91"/>
      <c r="D48" s="91"/>
      <c r="E48" s="92"/>
      <c r="F48" s="93">
        <f>SUM(F43:F47)</f>
        <v>450000</v>
      </c>
      <c r="G48" s="94"/>
      <c r="I48" s="43"/>
    </row>
    <row r="49" spans="1:9" s="75" customFormat="1" ht="13.5" customHeight="1" thickBot="1">
      <c r="A49" s="132"/>
      <c r="B49" s="132"/>
      <c r="C49" s="132"/>
      <c r="D49" s="96"/>
      <c r="E49" s="139"/>
      <c r="F49" s="140"/>
      <c r="G49" s="36"/>
      <c r="I49" s="43"/>
    </row>
    <row r="50" spans="1:9" ht="13.5" customHeight="1">
      <c r="A50" s="97" t="s">
        <v>271</v>
      </c>
      <c r="B50" s="99">
        <v>3612</v>
      </c>
      <c r="C50" s="99">
        <v>5169</v>
      </c>
      <c r="D50" s="99" t="s">
        <v>325</v>
      </c>
      <c r="E50" s="142" t="s">
        <v>326</v>
      </c>
      <c r="F50" s="143">
        <v>15500000</v>
      </c>
      <c r="G50" s="101" t="s">
        <v>327</v>
      </c>
      <c r="I50" s="43"/>
    </row>
    <row r="51" spans="1:9" s="75" customFormat="1" ht="19.5" customHeight="1" thickBot="1">
      <c r="A51" s="144" t="s">
        <v>328</v>
      </c>
      <c r="B51" s="145"/>
      <c r="C51" s="145"/>
      <c r="D51" s="145"/>
      <c r="E51" s="146"/>
      <c r="F51" s="147">
        <f>SUM(F50)</f>
        <v>15500000</v>
      </c>
      <c r="G51" s="148"/>
      <c r="I51" s="43"/>
    </row>
    <row r="52" spans="1:9" s="155" customFormat="1" ht="21" customHeight="1" thickBot="1">
      <c r="A52" s="149" t="s">
        <v>329</v>
      </c>
      <c r="B52" s="150"/>
      <c r="C52" s="150"/>
      <c r="D52" s="151"/>
      <c r="E52" s="152"/>
      <c r="F52" s="153">
        <f>F16+F21+F27+F34+F41+F48+F51</f>
        <v>431772000</v>
      </c>
      <c r="G52" s="154"/>
      <c r="I52" s="95"/>
    </row>
    <row r="53" spans="1:9" ht="13.5" thickBot="1">
      <c r="A53" s="156"/>
      <c r="B53" s="156"/>
      <c r="C53" s="156"/>
      <c r="D53" s="157"/>
      <c r="E53" s="156"/>
      <c r="F53" s="158"/>
      <c r="G53" s="159"/>
      <c r="I53" s="43"/>
    </row>
    <row r="54" spans="1:9" ht="19.5" customHeight="1">
      <c r="A54" s="131" t="s">
        <v>330</v>
      </c>
      <c r="B54" s="69"/>
      <c r="C54" s="69"/>
      <c r="D54" s="69"/>
      <c r="E54" s="69"/>
      <c r="F54" s="160">
        <f>F2+F3+F4+F7+F8+F14+F18+F23+F31+F33+F32+F39+F36+F43+F25+F37+F30+F20+F5+F6+F15</f>
        <v>229641000</v>
      </c>
      <c r="G54" s="161"/>
      <c r="I54" s="43"/>
    </row>
    <row r="55" spans="1:9" ht="19.5" customHeight="1">
      <c r="A55" s="70" t="s">
        <v>331</v>
      </c>
      <c r="B55" s="422"/>
      <c r="C55" s="422"/>
      <c r="D55" s="422"/>
      <c r="E55" s="422"/>
      <c r="F55" s="162">
        <f>F56+F57</f>
        <v>162164000</v>
      </c>
      <c r="G55" s="163"/>
      <c r="I55" s="43"/>
    </row>
    <row r="56" spans="1:9" ht="18" customHeight="1">
      <c r="A56" s="414" t="s">
        <v>332</v>
      </c>
      <c r="B56" s="415"/>
      <c r="C56" s="415"/>
      <c r="D56" s="415"/>
      <c r="E56" s="415"/>
      <c r="F56" s="164">
        <f>F9+F11+F12+F13</f>
        <v>152570000</v>
      </c>
      <c r="G56" s="165"/>
      <c r="I56" s="43"/>
    </row>
    <row r="57" spans="1:9" ht="17.25" customHeight="1">
      <c r="A57" s="414" t="s">
        <v>333</v>
      </c>
      <c r="B57" s="415"/>
      <c r="C57" s="415"/>
      <c r="D57" s="415"/>
      <c r="E57" s="415"/>
      <c r="F57" s="164">
        <f>F10</f>
        <v>9594000</v>
      </c>
      <c r="G57" s="165"/>
      <c r="I57" s="43"/>
    </row>
    <row r="58" spans="1:9" ht="19.5" customHeight="1">
      <c r="A58" s="424" t="s">
        <v>334</v>
      </c>
      <c r="B58" s="425"/>
      <c r="C58" s="425"/>
      <c r="D58" s="425"/>
      <c r="E58" s="425"/>
      <c r="F58" s="166">
        <f>F28</f>
        <v>24467000</v>
      </c>
      <c r="G58" s="165"/>
      <c r="I58" s="43"/>
    </row>
    <row r="59" spans="1:9" ht="19.5" customHeight="1" thickBot="1">
      <c r="A59" s="424" t="s">
        <v>335</v>
      </c>
      <c r="B59" s="425"/>
      <c r="C59" s="425"/>
      <c r="D59" s="425"/>
      <c r="E59" s="425"/>
      <c r="F59" s="166">
        <f>F50</f>
        <v>15500000</v>
      </c>
      <c r="G59" s="165"/>
      <c r="I59" s="43"/>
    </row>
    <row r="60" spans="1:9" s="172" customFormat="1" ht="23.25" customHeight="1" thickBot="1">
      <c r="A60" s="167" t="s">
        <v>336</v>
      </c>
      <c r="B60" s="168"/>
      <c r="C60" s="168"/>
      <c r="D60" s="168"/>
      <c r="E60" s="169"/>
      <c r="F60" s="170">
        <f>F54+F55+F58+F59</f>
        <v>431772000</v>
      </c>
      <c r="G60" s="171"/>
      <c r="I60" s="43"/>
    </row>
    <row r="61" spans="1:6" ht="24.75" customHeight="1">
      <c r="A61" s="173"/>
      <c r="B61" s="173"/>
      <c r="C61" s="173"/>
      <c r="D61" s="173"/>
      <c r="E61" s="174"/>
      <c r="F61" s="175"/>
    </row>
    <row r="62" spans="1:6" ht="24.75" customHeight="1">
      <c r="A62" s="173"/>
      <c r="B62" s="173"/>
      <c r="C62" s="173"/>
      <c r="D62" s="177"/>
      <c r="E62" s="177"/>
      <c r="F62" s="178">
        <f>F52-F60</f>
        <v>0</v>
      </c>
    </row>
    <row r="63" spans="1:6" ht="24.75" customHeight="1">
      <c r="A63" s="173"/>
      <c r="B63" s="173"/>
      <c r="C63" s="173"/>
      <c r="D63" s="177"/>
      <c r="E63" s="177"/>
      <c r="F63" s="178"/>
    </row>
    <row r="64" spans="1:6" ht="24.75" customHeight="1">
      <c r="A64" s="173"/>
      <c r="B64" s="173"/>
      <c r="C64" s="173"/>
      <c r="D64" s="177"/>
      <c r="E64" s="177"/>
      <c r="F64" s="178"/>
    </row>
    <row r="65" spans="1:6" ht="24.75" customHeight="1">
      <c r="A65" s="173"/>
      <c r="B65" s="173"/>
      <c r="C65" s="173"/>
      <c r="D65" s="177"/>
      <c r="E65" s="177"/>
      <c r="F65" s="178"/>
    </row>
    <row r="66" spans="1:6" ht="24.75" customHeight="1">
      <c r="A66" s="173"/>
      <c r="B66" s="173"/>
      <c r="C66" s="173"/>
      <c r="D66" s="177"/>
      <c r="E66" s="177"/>
      <c r="F66" s="178"/>
    </row>
    <row r="67" spans="1:6" ht="24.75" customHeight="1">
      <c r="A67" s="173"/>
      <c r="B67" s="173"/>
      <c r="C67" s="173"/>
      <c r="D67" s="177"/>
      <c r="E67" s="177"/>
      <c r="F67" s="178"/>
    </row>
    <row r="68" spans="1:6" ht="24.75" customHeight="1">
      <c r="A68" s="173"/>
      <c r="B68" s="173"/>
      <c r="C68" s="173"/>
      <c r="D68" s="177"/>
      <c r="E68" s="177"/>
      <c r="F68" s="178"/>
    </row>
    <row r="69" spans="1:6" ht="24.75" customHeight="1">
      <c r="A69" s="173"/>
      <c r="B69" s="173"/>
      <c r="C69" s="173"/>
      <c r="D69" s="177"/>
      <c r="E69" s="177"/>
      <c r="F69" s="178"/>
    </row>
    <row r="70" spans="1:6" ht="24.75" customHeight="1">
      <c r="A70" s="173"/>
      <c r="B70" s="173"/>
      <c r="C70" s="173"/>
      <c r="D70" s="173"/>
      <c r="F70" s="178"/>
    </row>
    <row r="71" spans="1:6" ht="24.75" customHeight="1">
      <c r="A71" s="173"/>
      <c r="B71" s="173"/>
      <c r="C71" s="173"/>
      <c r="D71" s="173"/>
      <c r="F71" s="178"/>
    </row>
    <row r="72" spans="1:6" ht="24.75" customHeight="1">
      <c r="A72" s="173"/>
      <c r="B72" s="173"/>
      <c r="C72" s="173"/>
      <c r="D72" s="173"/>
      <c r="F72" s="178"/>
    </row>
    <row r="73" spans="1:6" ht="24.75" customHeight="1">
      <c r="A73" s="173"/>
      <c r="B73" s="173"/>
      <c r="C73" s="173"/>
      <c r="D73" s="173"/>
      <c r="F73" s="178"/>
    </row>
    <row r="74" spans="1:6" ht="24.75" customHeight="1">
      <c r="A74" s="173"/>
      <c r="B74" s="173"/>
      <c r="C74" s="173"/>
      <c r="D74" s="173"/>
      <c r="F74" s="178"/>
    </row>
    <row r="75" spans="1:6" ht="24.75" customHeight="1">
      <c r="A75" s="173"/>
      <c r="B75" s="173"/>
      <c r="C75" s="173"/>
      <c r="D75" s="173"/>
      <c r="F75" s="178"/>
    </row>
  </sheetData>
  <mergeCells count="14">
    <mergeCell ref="E25:E26"/>
    <mergeCell ref="E23:E24"/>
    <mergeCell ref="E18:E19"/>
    <mergeCell ref="A59:E59"/>
    <mergeCell ref="D28:D29"/>
    <mergeCell ref="A58:E58"/>
    <mergeCell ref="A57:E57"/>
    <mergeCell ref="G37:G38"/>
    <mergeCell ref="E43:E47"/>
    <mergeCell ref="G43:G47"/>
    <mergeCell ref="E39:E40"/>
    <mergeCell ref="A54:E54"/>
    <mergeCell ref="A55:E55"/>
    <mergeCell ref="A56:E56"/>
  </mergeCells>
  <printOptions horizontalCentered="1"/>
  <pageMargins left="0.39" right="0.27" top="0.84" bottom="0.5905511811023623" header="0.4330708661417323" footer="0.35433070866141736"/>
  <pageSetup firstPageNumber="5" useFirstPageNumber="1" horizontalDpi="600" verticalDpi="600" orientation="landscape" paperSize="9" scale="85" r:id="rId1"/>
  <headerFooter alignWithMargins="0">
    <oddHeader>&amp;Lv Kč&amp;C&amp;"Arial CE,tučné\&amp;12Sumář objednávek veřejných služeb u akciových společností v roce 2007&amp;R&amp;"Arial CE,tučné\&amp;12Část I - příloha č. 4</oddHeader>
    <oddFooter>&amp;C&amp;P</oddFooter>
  </headerFooter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1" topLeftCell="BM2" activePane="bottomLeft" state="frozen"/>
      <selection pane="topLeft" activeCell="A1" sqref="A1"/>
      <selection pane="bottomLeft" activeCell="B26" sqref="B26"/>
    </sheetView>
  </sheetViews>
  <sheetFormatPr defaultColWidth="9.00390625" defaultRowHeight="12.75" outlineLevelCol="1"/>
  <cols>
    <col min="1" max="1" width="17.75390625" style="185" customWidth="1"/>
    <col min="2" max="2" width="32.75390625" style="185" customWidth="1"/>
    <col min="3" max="3" width="10.75390625" style="217" customWidth="1"/>
    <col min="4" max="4" width="56.25390625" style="185" customWidth="1"/>
    <col min="5" max="8" width="9.125" style="196" customWidth="1"/>
    <col min="9" max="23" width="9.125" style="196" customWidth="1" outlineLevel="1"/>
    <col min="24" max="16384" width="9.125" style="196" customWidth="1"/>
  </cols>
  <sheetData>
    <row r="1" spans="1:6" s="183" customFormat="1" ht="48" customHeight="1">
      <c r="A1" s="179" t="s">
        <v>273</v>
      </c>
      <c r="B1" s="179" t="s">
        <v>338</v>
      </c>
      <c r="C1" s="180" t="s">
        <v>60</v>
      </c>
      <c r="D1" s="180" t="s">
        <v>32</v>
      </c>
      <c r="E1" s="181"/>
      <c r="F1" s="182"/>
    </row>
    <row r="2" spans="1:6" s="183" customFormat="1" ht="12" customHeight="1">
      <c r="A2" s="184"/>
      <c r="B2" s="185"/>
      <c r="C2" s="186"/>
      <c r="D2" s="187"/>
      <c r="E2" s="188"/>
      <c r="F2" s="189"/>
    </row>
    <row r="3" spans="1:6" s="183" customFormat="1" ht="11.25" customHeight="1">
      <c r="A3" s="190" t="s">
        <v>339</v>
      </c>
      <c r="B3" s="191"/>
      <c r="C3" s="191"/>
      <c r="D3" s="191"/>
      <c r="E3" s="188"/>
      <c r="F3" s="189"/>
    </row>
    <row r="4" spans="1:4" s="195" customFormat="1" ht="12.75" customHeight="1">
      <c r="A4" s="191"/>
      <c r="B4" s="192" t="s">
        <v>349</v>
      </c>
      <c r="C4" s="193">
        <v>-4100000</v>
      </c>
      <c r="D4" s="194" t="s">
        <v>340</v>
      </c>
    </row>
    <row r="5" spans="1:4" s="195" customFormat="1" ht="12.75" customHeight="1">
      <c r="A5" s="191"/>
      <c r="B5" s="192" t="s">
        <v>350</v>
      </c>
      <c r="C5" s="193">
        <v>4100000</v>
      </c>
      <c r="D5" s="428" t="s">
        <v>341</v>
      </c>
    </row>
    <row r="6" spans="1:4" s="195" customFormat="1" ht="12.75" customHeight="1">
      <c r="A6" s="191"/>
      <c r="B6" s="192"/>
      <c r="C6" s="193"/>
      <c r="D6" s="428"/>
    </row>
    <row r="7" spans="1:4" s="195" customFormat="1" ht="12.75" customHeight="1">
      <c r="A7" s="191"/>
      <c r="B7" s="192"/>
      <c r="C7" s="193"/>
      <c r="D7" s="428"/>
    </row>
    <row r="8" spans="1:4" ht="12.75" customHeight="1">
      <c r="A8" s="190" t="s">
        <v>342</v>
      </c>
      <c r="B8" s="184"/>
      <c r="C8" s="193"/>
      <c r="D8" s="187"/>
    </row>
    <row r="9" spans="1:4" ht="12.75" customHeight="1">
      <c r="A9" s="197"/>
      <c r="B9" s="198" t="s">
        <v>351</v>
      </c>
      <c r="C9" s="193">
        <v>26567000</v>
      </c>
      <c r="D9" s="187"/>
    </row>
    <row r="10" spans="1:4" ht="12.75" customHeight="1" thickBot="1">
      <c r="A10" s="197"/>
      <c r="B10" s="197"/>
      <c r="C10" s="193"/>
      <c r="D10" s="187"/>
    </row>
    <row r="11" spans="1:4" s="201" customFormat="1" ht="12.75" customHeight="1" thickBot="1">
      <c r="A11" s="429" t="s">
        <v>343</v>
      </c>
      <c r="B11" s="430"/>
      <c r="C11" s="199">
        <f>C9+C4+C5</f>
        <v>26567000</v>
      </c>
      <c r="D11" s="200"/>
    </row>
    <row r="12" spans="1:4" ht="12.75" customHeight="1">
      <c r="A12" s="184"/>
      <c r="C12" s="186"/>
      <c r="D12" s="187"/>
    </row>
    <row r="13" spans="1:4" ht="12.75" customHeight="1">
      <c r="A13" s="190" t="s">
        <v>344</v>
      </c>
      <c r="B13" s="184"/>
      <c r="C13" s="186"/>
      <c r="D13" s="184"/>
    </row>
    <row r="14" spans="1:4" ht="12.75" customHeight="1">
      <c r="A14" s="198" t="s">
        <v>352</v>
      </c>
      <c r="B14" s="184"/>
      <c r="C14" s="186"/>
      <c r="D14" s="184"/>
    </row>
    <row r="15" spans="1:4" ht="12.75" customHeight="1">
      <c r="A15" s="202"/>
      <c r="B15" s="198" t="s">
        <v>353</v>
      </c>
      <c r="C15" s="193">
        <v>1000</v>
      </c>
      <c r="D15" s="203"/>
    </row>
    <row r="16" spans="1:4" ht="12.75" customHeight="1">
      <c r="A16" s="202"/>
      <c r="B16" s="198"/>
      <c r="C16" s="193"/>
      <c r="D16" s="203"/>
    </row>
    <row r="17" spans="1:4" ht="12.75" customHeight="1">
      <c r="A17" s="204" t="s">
        <v>354</v>
      </c>
      <c r="B17" s="198"/>
      <c r="C17" s="193"/>
      <c r="D17" s="203"/>
    </row>
    <row r="18" spans="1:4" ht="12.75" customHeight="1">
      <c r="A18" s="205" t="s">
        <v>345</v>
      </c>
      <c r="B18" s="198"/>
      <c r="C18" s="193"/>
      <c r="D18" s="203"/>
    </row>
    <row r="19" spans="1:4" ht="12.75" customHeight="1">
      <c r="A19" s="197"/>
      <c r="B19" s="198" t="s">
        <v>355</v>
      </c>
      <c r="C19" s="193">
        <v>1000000</v>
      </c>
      <c r="D19" s="206"/>
    </row>
    <row r="20" spans="1:4" ht="12.75" customHeight="1">
      <c r="A20" s="197"/>
      <c r="B20" s="198" t="s">
        <v>356</v>
      </c>
      <c r="C20" s="193">
        <f>C11-C15-C19</f>
        <v>25566000</v>
      </c>
      <c r="D20" s="187" t="s">
        <v>346</v>
      </c>
    </row>
    <row r="21" spans="1:4" ht="12.75" customHeight="1" thickBot="1">
      <c r="A21" s="197"/>
      <c r="B21" s="207"/>
      <c r="C21" s="193"/>
      <c r="D21" s="208"/>
    </row>
    <row r="22" spans="1:4" s="201" customFormat="1" ht="12.75" customHeight="1" thickBot="1">
      <c r="A22" s="429" t="s">
        <v>347</v>
      </c>
      <c r="B22" s="430"/>
      <c r="C22" s="209">
        <f>SUM(C12:C21)</f>
        <v>26567000</v>
      </c>
      <c r="D22" s="210" t="s">
        <v>348</v>
      </c>
    </row>
    <row r="23" spans="1:4" ht="12.75" customHeight="1">
      <c r="A23" s="197"/>
      <c r="B23" s="207"/>
      <c r="C23" s="211"/>
      <c r="D23" s="212"/>
    </row>
    <row r="24" spans="1:4" ht="12.75" customHeight="1">
      <c r="A24" s="207"/>
      <c r="B24" s="207"/>
      <c r="C24" s="211"/>
      <c r="D24" s="213"/>
    </row>
    <row r="25" spans="1:4" ht="12.75" customHeight="1">
      <c r="A25" s="207"/>
      <c r="B25" s="207"/>
      <c r="C25" s="211"/>
      <c r="D25" s="206"/>
    </row>
    <row r="26" ht="12.75">
      <c r="C26" s="185"/>
    </row>
    <row r="27" spans="1:4" ht="9.75" customHeight="1">
      <c r="A27" s="214"/>
      <c r="B27" s="207"/>
      <c r="C27" s="215"/>
      <c r="D27" s="206"/>
    </row>
    <row r="28" spans="3:4" ht="12.75" customHeight="1">
      <c r="C28" s="216"/>
      <c r="D28" s="207"/>
    </row>
    <row r="29" spans="3:4" ht="12.75">
      <c r="C29" s="216"/>
      <c r="D29" s="207"/>
    </row>
    <row r="30" spans="3:4" ht="12.75">
      <c r="C30" s="216"/>
      <c r="D30" s="207"/>
    </row>
    <row r="31" spans="3:4" ht="12.75">
      <c r="C31" s="216"/>
      <c r="D31" s="207"/>
    </row>
    <row r="32" spans="3:4" ht="12.75">
      <c r="C32" s="216"/>
      <c r="D32" s="207"/>
    </row>
    <row r="33" spans="3:4" ht="12.75">
      <c r="C33" s="216"/>
      <c r="D33" s="207"/>
    </row>
    <row r="34" spans="3:4" ht="12.75">
      <c r="C34" s="216"/>
      <c r="D34" s="207"/>
    </row>
    <row r="35" spans="3:4" ht="12.75">
      <c r="C35" s="216"/>
      <c r="D35" s="207"/>
    </row>
    <row r="36" spans="3:4" ht="12.75">
      <c r="C36" s="216"/>
      <c r="D36" s="207"/>
    </row>
    <row r="37" spans="3:4" ht="12.75">
      <c r="C37" s="216"/>
      <c r="D37" s="207"/>
    </row>
    <row r="38" ht="12.75">
      <c r="D38" s="207"/>
    </row>
    <row r="39" ht="12.75">
      <c r="D39" s="207"/>
    </row>
    <row r="40" ht="12.75">
      <c r="D40" s="207"/>
    </row>
    <row r="41" ht="12.75">
      <c r="D41" s="207"/>
    </row>
    <row r="42" ht="12.75">
      <c r="D42" s="207"/>
    </row>
    <row r="43" ht="12.75">
      <c r="D43" s="207"/>
    </row>
    <row r="44" ht="12.75">
      <c r="D44" s="207"/>
    </row>
    <row r="45" ht="12.75">
      <c r="D45" s="207"/>
    </row>
    <row r="46" ht="12.75">
      <c r="D46" s="207"/>
    </row>
    <row r="47" ht="12.75">
      <c r="D47" s="207"/>
    </row>
    <row r="48" ht="12.75">
      <c r="D48" s="207"/>
    </row>
    <row r="49" ht="12.75">
      <c r="D49" s="207"/>
    </row>
    <row r="50" ht="12.75">
      <c r="D50" s="207"/>
    </row>
    <row r="51" ht="12.75">
      <c r="D51" s="207"/>
    </row>
    <row r="52" ht="12.75">
      <c r="D52" s="207"/>
    </row>
    <row r="53" ht="12.75">
      <c r="D53" s="207"/>
    </row>
    <row r="54" ht="12.75">
      <c r="D54" s="207"/>
    </row>
    <row r="55" ht="12.75">
      <c r="D55" s="207"/>
    </row>
    <row r="56" ht="12.75">
      <c r="D56" s="207"/>
    </row>
    <row r="57" ht="12.75">
      <c r="D57" s="207"/>
    </row>
    <row r="58" ht="12.75">
      <c r="D58" s="207"/>
    </row>
    <row r="59" ht="12.75">
      <c r="D59" s="207"/>
    </row>
    <row r="60" ht="12.75">
      <c r="D60" s="207"/>
    </row>
    <row r="61" ht="12.75">
      <c r="D61" s="207"/>
    </row>
    <row r="62" ht="12.75">
      <c r="D62" s="207"/>
    </row>
    <row r="63" ht="12.75">
      <c r="D63" s="207"/>
    </row>
    <row r="64" ht="12.75">
      <c r="D64" s="207"/>
    </row>
    <row r="65" ht="12.75">
      <c r="D65" s="207"/>
    </row>
  </sheetData>
  <mergeCells count="3">
    <mergeCell ref="D5:D7"/>
    <mergeCell ref="A22:B22"/>
    <mergeCell ref="A11:B11"/>
  </mergeCells>
  <printOptions gridLines="1" horizontalCentered="1"/>
  <pageMargins left="0.2" right="0.2" top="0.984251968503937" bottom="0.984251968503937" header="0.5118110236220472" footer="0.7086614173228347"/>
  <pageSetup horizontalDpi="600" verticalDpi="600" orientation="landscape" paperSize="9" r:id="rId1"/>
  <headerFooter alignWithMargins="0">
    <oddHeader>&amp;Lv Kč&amp;C&amp;"Arial CE,tučné\&amp;12Fond rozvoje bydlení  - klasický &amp;R&amp;"Arial CE,tučné\&amp;12Část I - příloha č. 5</oddHeader>
    <oddFooter>&amp;C7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pane ySplit="1" topLeftCell="BM11" activePane="bottomLeft" state="frozen"/>
      <selection pane="topLeft" activeCell="D14" sqref="D14"/>
      <selection pane="bottomLeft" activeCell="B31" sqref="B31"/>
    </sheetView>
  </sheetViews>
  <sheetFormatPr defaultColWidth="9.00390625" defaultRowHeight="12.75" outlineLevelCol="1"/>
  <cols>
    <col min="1" max="1" width="17.75390625" style="185" customWidth="1"/>
    <col min="2" max="2" width="32.75390625" style="185" customWidth="1"/>
    <col min="3" max="3" width="11.25390625" style="217" customWidth="1"/>
    <col min="4" max="4" width="55.875" style="185" customWidth="1"/>
    <col min="5" max="8" width="9.125" style="196" customWidth="1"/>
    <col min="9" max="23" width="9.125" style="196" customWidth="1" outlineLevel="1"/>
    <col min="24" max="16384" width="9.125" style="196" customWidth="1"/>
  </cols>
  <sheetData>
    <row r="1" spans="1:6" s="183" customFormat="1" ht="48" customHeight="1">
      <c r="A1" s="179" t="s">
        <v>273</v>
      </c>
      <c r="B1" s="179" t="s">
        <v>338</v>
      </c>
      <c r="C1" s="180" t="s">
        <v>60</v>
      </c>
      <c r="D1" s="180" t="s">
        <v>32</v>
      </c>
      <c r="E1" s="181"/>
      <c r="F1" s="182"/>
    </row>
    <row r="2" spans="1:6" s="183" customFormat="1" ht="12" customHeight="1">
      <c r="A2" s="184"/>
      <c r="B2" s="185"/>
      <c r="C2" s="186"/>
      <c r="D2" s="187"/>
      <c r="E2" s="188"/>
      <c r="F2" s="189"/>
    </row>
    <row r="3" spans="1:6" s="183" customFormat="1" ht="11.25" customHeight="1">
      <c r="A3" s="190" t="s">
        <v>339</v>
      </c>
      <c r="B3" s="191"/>
      <c r="C3" s="191"/>
      <c r="D3" s="191"/>
      <c r="E3" s="188"/>
      <c r="F3" s="189"/>
    </row>
    <row r="4" spans="1:4" s="195" customFormat="1" ht="12.75" customHeight="1">
      <c r="A4" s="191"/>
      <c r="B4" s="192" t="s">
        <v>349</v>
      </c>
      <c r="C4" s="193">
        <v>-53315000</v>
      </c>
      <c r="D4" s="194" t="s">
        <v>357</v>
      </c>
    </row>
    <row r="5" spans="1:4" s="195" customFormat="1" ht="12.75" customHeight="1">
      <c r="A5" s="191"/>
      <c r="B5" s="192" t="s">
        <v>350</v>
      </c>
      <c r="C5" s="193">
        <v>53315000</v>
      </c>
      <c r="D5" s="428" t="s">
        <v>358</v>
      </c>
    </row>
    <row r="6" spans="1:4" s="195" customFormat="1" ht="12.75" customHeight="1">
      <c r="A6" s="191"/>
      <c r="B6" s="192"/>
      <c r="C6" s="193"/>
      <c r="D6" s="428"/>
    </row>
    <row r="7" spans="1:4" s="195" customFormat="1" ht="12.75" customHeight="1">
      <c r="A7" s="191"/>
      <c r="B7" s="192"/>
      <c r="C7" s="193"/>
      <c r="D7" s="428"/>
    </row>
    <row r="8" spans="1:4" s="195" customFormat="1" ht="12.75" customHeight="1">
      <c r="A8" s="191"/>
      <c r="B8" s="192"/>
      <c r="C8" s="193"/>
      <c r="D8" s="194"/>
    </row>
    <row r="9" spans="1:4" ht="12.75" customHeight="1">
      <c r="A9" s="190" t="s">
        <v>342</v>
      </c>
      <c r="B9" s="184"/>
      <c r="C9" s="193"/>
      <c r="D9" s="187"/>
    </row>
    <row r="10" spans="1:4" ht="12.75" customHeight="1">
      <c r="A10" s="197"/>
      <c r="B10" s="198" t="s">
        <v>351</v>
      </c>
      <c r="C10" s="193">
        <v>1740000</v>
      </c>
      <c r="D10" s="187"/>
    </row>
    <row r="11" spans="1:4" ht="12.75" customHeight="1" thickBot="1">
      <c r="A11" s="197"/>
      <c r="B11" s="197"/>
      <c r="C11" s="193"/>
      <c r="D11" s="187"/>
    </row>
    <row r="12" spans="1:4" s="201" customFormat="1" ht="12.75" customHeight="1" thickBot="1">
      <c r="A12" s="429" t="s">
        <v>343</v>
      </c>
      <c r="B12" s="430"/>
      <c r="C12" s="199">
        <f>C4+C5+C10</f>
        <v>1740000</v>
      </c>
      <c r="D12" s="200"/>
    </row>
    <row r="13" spans="1:4" ht="12.75" customHeight="1">
      <c r="A13" s="184"/>
      <c r="C13" s="186"/>
      <c r="D13" s="187"/>
    </row>
    <row r="14" spans="1:4" ht="12.75" customHeight="1">
      <c r="A14" s="190" t="s">
        <v>344</v>
      </c>
      <c r="B14" s="184"/>
      <c r="C14" s="186"/>
      <c r="D14" s="184"/>
    </row>
    <row r="15" spans="1:4" ht="12.75" customHeight="1">
      <c r="A15" s="198" t="s">
        <v>352</v>
      </c>
      <c r="B15" s="184"/>
      <c r="C15" s="186"/>
      <c r="D15" s="184"/>
    </row>
    <row r="16" spans="1:4" ht="12.75" customHeight="1">
      <c r="A16" s="202"/>
      <c r="B16" s="198" t="s">
        <v>353</v>
      </c>
      <c r="C16" s="193">
        <v>1000</v>
      </c>
      <c r="D16" s="203"/>
    </row>
    <row r="17" spans="1:4" ht="12.75" customHeight="1">
      <c r="A17" s="202"/>
      <c r="B17" s="198" t="s">
        <v>361</v>
      </c>
      <c r="C17" s="193">
        <v>1000</v>
      </c>
      <c r="D17" s="203"/>
    </row>
    <row r="18" spans="1:4" ht="12.75" customHeight="1">
      <c r="A18" s="202"/>
      <c r="B18" s="198"/>
      <c r="C18" s="193"/>
      <c r="D18" s="203"/>
    </row>
    <row r="19" spans="1:4" ht="12.75" customHeight="1">
      <c r="A19" s="204" t="s">
        <v>354</v>
      </c>
      <c r="B19" s="198"/>
      <c r="C19" s="193"/>
      <c r="D19" s="203"/>
    </row>
    <row r="20" spans="1:4" ht="12.75" customHeight="1">
      <c r="A20" s="205" t="s">
        <v>345</v>
      </c>
      <c r="B20" s="198"/>
      <c r="C20" s="193"/>
      <c r="D20" s="203"/>
    </row>
    <row r="21" spans="1:4" ht="12.75" customHeight="1">
      <c r="A21" s="197"/>
      <c r="B21" s="198" t="s">
        <v>355</v>
      </c>
      <c r="C21" s="193">
        <v>50000</v>
      </c>
      <c r="D21" s="206"/>
    </row>
    <row r="22" spans="1:4" ht="12.75" customHeight="1">
      <c r="A22" s="197"/>
      <c r="B22" s="198" t="s">
        <v>362</v>
      </c>
      <c r="C22" s="193">
        <f>C12-C16-C17-C21</f>
        <v>1688000</v>
      </c>
      <c r="D22" s="431" t="s">
        <v>359</v>
      </c>
    </row>
    <row r="23" spans="1:4" ht="12.75" customHeight="1">
      <c r="A23" s="197"/>
      <c r="B23" s="198"/>
      <c r="C23" s="193"/>
      <c r="D23" s="431"/>
    </row>
    <row r="24" spans="1:4" ht="12.75" customHeight="1" thickBot="1">
      <c r="A24" s="197"/>
      <c r="B24" s="207"/>
      <c r="C24" s="193"/>
      <c r="D24" s="208"/>
    </row>
    <row r="25" spans="1:4" s="201" customFormat="1" ht="12.75" customHeight="1" thickBot="1">
      <c r="A25" s="429" t="s">
        <v>347</v>
      </c>
      <c r="B25" s="430"/>
      <c r="C25" s="209">
        <f>SUM(C13:C24)</f>
        <v>1740000</v>
      </c>
      <c r="D25" s="210" t="s">
        <v>348</v>
      </c>
    </row>
    <row r="26" spans="1:4" ht="25.5" customHeight="1" thickBot="1">
      <c r="A26" s="218" t="s">
        <v>360</v>
      </c>
      <c r="B26" s="219"/>
      <c r="C26" s="220">
        <f>C25+'[2]Př.5 FRB klasika'!C22</f>
        <v>28307000</v>
      </c>
      <c r="D26" s="221"/>
    </row>
    <row r="27" ht="12.75">
      <c r="C27" s="185"/>
    </row>
    <row r="28" spans="1:4" ht="9.75" customHeight="1">
      <c r="A28" s="214"/>
      <c r="B28" s="207"/>
      <c r="C28" s="215"/>
      <c r="D28" s="206"/>
    </row>
    <row r="29" spans="3:4" ht="12.75" customHeight="1">
      <c r="C29" s="216"/>
      <c r="D29" s="207"/>
    </row>
    <row r="30" spans="3:4" ht="12.75">
      <c r="C30" s="216"/>
      <c r="D30" s="207"/>
    </row>
    <row r="31" spans="3:4" ht="12.75">
      <c r="C31" s="216"/>
      <c r="D31" s="207"/>
    </row>
    <row r="32" spans="3:4" ht="12.75">
      <c r="C32" s="216"/>
      <c r="D32" s="207"/>
    </row>
    <row r="33" spans="3:4" ht="12.75">
      <c r="C33" s="216"/>
      <c r="D33" s="207"/>
    </row>
    <row r="34" spans="3:4" ht="12.75">
      <c r="C34" s="216"/>
      <c r="D34" s="207"/>
    </row>
    <row r="35" spans="3:4" ht="12.75">
      <c r="C35" s="216"/>
      <c r="D35" s="207"/>
    </row>
    <row r="36" spans="3:4" ht="12.75">
      <c r="C36" s="216"/>
      <c r="D36" s="207"/>
    </row>
    <row r="37" spans="3:4" ht="12.75">
      <c r="C37" s="216"/>
      <c r="D37" s="207"/>
    </row>
    <row r="38" spans="3:4" ht="12.75">
      <c r="C38" s="216"/>
      <c r="D38" s="207"/>
    </row>
    <row r="39" ht="12.75">
      <c r="D39" s="207"/>
    </row>
    <row r="40" ht="12.75">
      <c r="D40" s="207"/>
    </row>
    <row r="41" ht="12.75">
      <c r="D41" s="207"/>
    </row>
    <row r="42" ht="12.75">
      <c r="D42" s="207"/>
    </row>
    <row r="43" ht="12.75">
      <c r="D43" s="207"/>
    </row>
    <row r="44" ht="12.75">
      <c r="D44" s="207"/>
    </row>
    <row r="45" ht="12.75">
      <c r="D45" s="207"/>
    </row>
    <row r="46" ht="12.75">
      <c r="D46" s="207"/>
    </row>
    <row r="47" ht="12.75">
      <c r="D47" s="207"/>
    </row>
    <row r="48" ht="12.75">
      <c r="D48" s="207"/>
    </row>
    <row r="49" ht="12.75">
      <c r="D49" s="207"/>
    </row>
    <row r="50" ht="12.75">
      <c r="D50" s="207"/>
    </row>
    <row r="51" ht="12.75">
      <c r="D51" s="207"/>
    </row>
    <row r="52" ht="12.75">
      <c r="D52" s="207"/>
    </row>
    <row r="53" ht="12.75">
      <c r="D53" s="207"/>
    </row>
    <row r="54" ht="12.75">
      <c r="D54" s="207"/>
    </row>
    <row r="55" ht="12.75">
      <c r="D55" s="207"/>
    </row>
    <row r="56" ht="12.75">
      <c r="D56" s="207"/>
    </row>
    <row r="57" ht="12.75">
      <c r="D57" s="207"/>
    </row>
    <row r="58" ht="12.75">
      <c r="D58" s="207"/>
    </row>
    <row r="59" ht="12.75">
      <c r="D59" s="207"/>
    </row>
    <row r="60" ht="12.75">
      <c r="D60" s="207"/>
    </row>
    <row r="61" ht="12.75">
      <c r="D61" s="207"/>
    </row>
    <row r="62" ht="12.75">
      <c r="D62" s="207"/>
    </row>
    <row r="63" ht="12.75">
      <c r="D63" s="207"/>
    </row>
    <row r="64" ht="12.75">
      <c r="D64" s="207"/>
    </row>
    <row r="65" ht="12.75">
      <c r="D65" s="207"/>
    </row>
    <row r="66" ht="12.75">
      <c r="D66" s="207"/>
    </row>
  </sheetData>
  <mergeCells count="4">
    <mergeCell ref="D5:D7"/>
    <mergeCell ref="D22:D23"/>
    <mergeCell ref="A12:B12"/>
    <mergeCell ref="A25:B25"/>
  </mergeCells>
  <printOptions gridLines="1" horizontalCentered="1"/>
  <pageMargins left="0.2" right="0.2" top="0.984251968503937" bottom="0.984251968503937" header="0.5118110236220472" footer="0.7086614173228347"/>
  <pageSetup horizontalDpi="600" verticalDpi="600" orientation="landscape" paperSize="9" r:id="rId1"/>
  <headerFooter alignWithMargins="0">
    <oddHeader>&amp;Lv Kč&amp;C&amp;"Arial CE,tučné\&amp;12Fond rozvoje bydlení  - povodňový &amp;R&amp;"Arial CE,tučné\&amp;12Část I - příloha č. 5</oddHeader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D10"/>
  <sheetViews>
    <sheetView zoomScale="120" zoomScaleNormal="120" workbookViewId="0" topLeftCell="A1">
      <pane xSplit="1" ySplit="1" topLeftCell="B5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C8" sqref="C8"/>
    </sheetView>
  </sheetViews>
  <sheetFormatPr defaultColWidth="9.00390625" defaultRowHeight="12.75" outlineLevelCol="1"/>
  <cols>
    <col min="1" max="1" width="22.00390625" style="39" customWidth="1"/>
    <col min="2" max="2" width="12.875" style="39" hidden="1" customWidth="1" outlineLevel="1"/>
    <col min="3" max="3" width="12.875" style="43" customWidth="1" collapsed="1"/>
    <col min="4" max="4" width="45.00390625" style="39" customWidth="1"/>
    <col min="5" max="16384" width="9.125" style="39" customWidth="1"/>
  </cols>
  <sheetData>
    <row r="1" spans="1:4" s="34" customFormat="1" ht="53.25" customHeight="1" thickBot="1">
      <c r="A1" s="222" t="s">
        <v>363</v>
      </c>
      <c r="B1" s="222" t="s">
        <v>364</v>
      </c>
      <c r="C1" s="222" t="s">
        <v>365</v>
      </c>
      <c r="D1" s="222" t="s">
        <v>32</v>
      </c>
    </row>
    <row r="2" spans="1:4" ht="40.5" customHeight="1">
      <c r="A2" s="223" t="s">
        <v>366</v>
      </c>
      <c r="B2" s="224" t="s">
        <v>367</v>
      </c>
      <c r="C2" s="225">
        <v>18000000</v>
      </c>
      <c r="D2" s="226"/>
    </row>
    <row r="3" spans="1:4" ht="40.5" customHeight="1">
      <c r="A3" s="227" t="s">
        <v>368</v>
      </c>
      <c r="B3" s="228" t="s">
        <v>369</v>
      </c>
      <c r="C3" s="225">
        <v>76000000</v>
      </c>
      <c r="D3" s="226"/>
    </row>
    <row r="4" spans="1:4" ht="40.5" customHeight="1">
      <c r="A4" s="227" t="s">
        <v>370</v>
      </c>
      <c r="B4" s="228" t="s">
        <v>371</v>
      </c>
      <c r="C4" s="225">
        <v>3500000</v>
      </c>
      <c r="D4" s="229"/>
    </row>
    <row r="5" spans="1:4" ht="40.5" customHeight="1">
      <c r="A5" s="227" t="s">
        <v>372</v>
      </c>
      <c r="B5" s="228" t="s">
        <v>373</v>
      </c>
      <c r="C5" s="225">
        <v>31550000</v>
      </c>
      <c r="D5" s="230"/>
    </row>
    <row r="6" spans="1:4" ht="40.5" customHeight="1">
      <c r="A6" s="227" t="s">
        <v>374</v>
      </c>
      <c r="B6" s="228" t="s">
        <v>375</v>
      </c>
      <c r="C6" s="225">
        <v>16725000</v>
      </c>
      <c r="D6" s="230" t="s">
        <v>376</v>
      </c>
    </row>
    <row r="7" spans="1:4" ht="40.5" customHeight="1">
      <c r="A7" s="227" t="s">
        <v>377</v>
      </c>
      <c r="B7" s="228" t="s">
        <v>378</v>
      </c>
      <c r="C7" s="225">
        <v>2850000</v>
      </c>
      <c r="D7" s="230"/>
    </row>
    <row r="8" spans="1:4" ht="40.5" customHeight="1" thickBot="1">
      <c r="A8" s="227" t="s">
        <v>379</v>
      </c>
      <c r="B8" s="228" t="s">
        <v>380</v>
      </c>
      <c r="C8" s="225">
        <v>0</v>
      </c>
      <c r="D8" s="230" t="s">
        <v>381</v>
      </c>
    </row>
    <row r="9" spans="1:4" ht="40.5" customHeight="1" thickBot="1">
      <c r="A9" s="231" t="s">
        <v>382</v>
      </c>
      <c r="B9" s="232"/>
      <c r="C9" s="233">
        <f>SUM(C2:C8)</f>
        <v>148625000</v>
      </c>
      <c r="D9" s="234"/>
    </row>
    <row r="10" spans="1:2" ht="59.25" customHeight="1">
      <c r="A10" s="235"/>
      <c r="B10" s="235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printOptions gridLines="1" horizontalCentered="1" verticalCentered="1"/>
  <pageMargins left="0.3937007874015748" right="0.3937007874015748" top="1.34" bottom="1.1811023622047245" header="0.7874015748031497" footer="0.7874015748031497"/>
  <pageSetup firstPageNumber="9" useFirstPageNumber="1" horizontalDpi="600" verticalDpi="600" orientation="landscape" paperSize="9" r:id="rId1"/>
  <headerFooter alignWithMargins="0">
    <oddHeader>&amp;Lv Kč&amp;C&amp;"Arial CE,tučné\&amp;14Sumář příspěvkových organizací v roce 2007 
provozní část&amp;R&amp;"Arial CE,tučné\&amp;12Část I - příloha č. 6a)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xSplit="2" ySplit="1" topLeftCell="C20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C36" sqref="C36"/>
    </sheetView>
  </sheetViews>
  <sheetFormatPr defaultColWidth="9.00390625" defaultRowHeight="12.75"/>
  <cols>
    <col min="1" max="1" width="10.375" style="260" customWidth="1"/>
    <col min="2" max="2" width="52.00390625" style="0" customWidth="1"/>
    <col min="3" max="3" width="12.875" style="0" customWidth="1"/>
    <col min="4" max="4" width="1.25" style="0" customWidth="1"/>
  </cols>
  <sheetData>
    <row r="1" spans="1:4" ht="49.5" customHeight="1">
      <c r="A1" s="236" t="s">
        <v>383</v>
      </c>
      <c r="B1" s="236" t="s">
        <v>384</v>
      </c>
      <c r="C1" s="237" t="s">
        <v>385</v>
      </c>
      <c r="D1" s="238"/>
    </row>
    <row r="2" spans="1:4" ht="12.75" customHeight="1">
      <c r="A2" s="239">
        <v>1290</v>
      </c>
      <c r="B2" s="240" t="s">
        <v>386</v>
      </c>
      <c r="C2" s="241">
        <v>2045000</v>
      </c>
      <c r="D2" s="242"/>
    </row>
    <row r="3" spans="1:4" ht="12.75" customHeight="1">
      <c r="A3" s="239">
        <v>1300</v>
      </c>
      <c r="B3" s="240" t="s">
        <v>387</v>
      </c>
      <c r="C3" s="241">
        <v>913000</v>
      </c>
      <c r="D3" s="242"/>
    </row>
    <row r="4" spans="1:4" ht="12.75" customHeight="1">
      <c r="A4" s="239">
        <v>1310</v>
      </c>
      <c r="B4" s="240" t="s">
        <v>388</v>
      </c>
      <c r="C4" s="241">
        <v>2593000</v>
      </c>
      <c r="D4" s="242"/>
    </row>
    <row r="5" spans="1:4" ht="12.75" customHeight="1">
      <c r="A5" s="239">
        <v>1440</v>
      </c>
      <c r="B5" s="240" t="s">
        <v>389</v>
      </c>
      <c r="C5" s="241">
        <v>2537000</v>
      </c>
      <c r="D5" s="242"/>
    </row>
    <row r="6" spans="1:4" ht="12.75" customHeight="1">
      <c r="A6" s="239">
        <v>1450</v>
      </c>
      <c r="B6" s="240" t="s">
        <v>390</v>
      </c>
      <c r="C6" s="241">
        <v>1033000</v>
      </c>
      <c r="D6" s="242"/>
    </row>
    <row r="7" spans="1:4" ht="12.75" customHeight="1">
      <c r="A7" s="239">
        <v>1460</v>
      </c>
      <c r="B7" s="240" t="s">
        <v>391</v>
      </c>
      <c r="C7" s="241">
        <v>3156000</v>
      </c>
      <c r="D7" s="242"/>
    </row>
    <row r="8" spans="1:4" ht="12.75" customHeight="1">
      <c r="A8" s="239">
        <v>1470</v>
      </c>
      <c r="B8" s="240" t="s">
        <v>392</v>
      </c>
      <c r="C8" s="241">
        <v>2386000</v>
      </c>
      <c r="D8" s="242"/>
    </row>
    <row r="9" spans="1:4" ht="12.75" customHeight="1">
      <c r="A9" s="239">
        <v>1480</v>
      </c>
      <c r="B9" s="240" t="s">
        <v>393</v>
      </c>
      <c r="C9" s="241">
        <v>3399000</v>
      </c>
      <c r="D9" s="242"/>
    </row>
    <row r="10" spans="1:4" ht="12.75" customHeight="1">
      <c r="A10" s="239">
        <v>1500</v>
      </c>
      <c r="B10" s="240" t="s">
        <v>394</v>
      </c>
      <c r="C10" s="241">
        <v>2513000</v>
      </c>
      <c r="D10" s="242"/>
    </row>
    <row r="11" spans="1:4" ht="12.75" customHeight="1">
      <c r="A11" s="239">
        <v>1520</v>
      </c>
      <c r="B11" s="240" t="s">
        <v>395</v>
      </c>
      <c r="C11" s="241">
        <v>811000</v>
      </c>
      <c r="D11" s="242"/>
    </row>
    <row r="12" spans="1:4" ht="12.75" customHeight="1">
      <c r="A12" s="239">
        <v>1530</v>
      </c>
      <c r="B12" s="240" t="s">
        <v>396</v>
      </c>
      <c r="C12" s="241">
        <v>1879000</v>
      </c>
      <c r="D12" s="242"/>
    </row>
    <row r="13" spans="1:4" ht="12.75" customHeight="1">
      <c r="A13" s="239">
        <v>1540</v>
      </c>
      <c r="B13" s="240" t="s">
        <v>397</v>
      </c>
      <c r="C13" s="241">
        <v>2080000</v>
      </c>
      <c r="D13" s="242"/>
    </row>
    <row r="14" spans="1:4" ht="12.75" customHeight="1">
      <c r="A14" s="239">
        <v>1550</v>
      </c>
      <c r="B14" s="240" t="s">
        <v>398</v>
      </c>
      <c r="C14" s="241">
        <v>2415000</v>
      </c>
      <c r="D14" s="242"/>
    </row>
    <row r="15" spans="1:4" s="247" customFormat="1" ht="19.5" customHeight="1">
      <c r="A15" s="243" t="s">
        <v>399</v>
      </c>
      <c r="B15" s="244"/>
      <c r="C15" s="245">
        <f>SUM(C2:C14)</f>
        <v>27760000</v>
      </c>
      <c r="D15" s="246" t="s">
        <v>400</v>
      </c>
    </row>
    <row r="16" spans="1:4" ht="12.75" customHeight="1">
      <c r="A16" s="239">
        <v>1200</v>
      </c>
      <c r="B16" s="240" t="s">
        <v>401</v>
      </c>
      <c r="C16" s="241">
        <v>6189000</v>
      </c>
      <c r="D16" s="242"/>
    </row>
    <row r="17" spans="1:4" ht="12.75" customHeight="1">
      <c r="A17" s="239">
        <v>1210</v>
      </c>
      <c r="B17" s="240" t="s">
        <v>402</v>
      </c>
      <c r="C17" s="241">
        <v>4394000</v>
      </c>
      <c r="D17" s="242"/>
    </row>
    <row r="18" spans="1:4" ht="12.75" customHeight="1">
      <c r="A18" s="239">
        <v>1220</v>
      </c>
      <c r="B18" s="240" t="s">
        <v>403</v>
      </c>
      <c r="C18" s="241">
        <v>4093000</v>
      </c>
      <c r="D18" s="242"/>
    </row>
    <row r="19" spans="1:4" ht="12.75" customHeight="1">
      <c r="A19" s="239">
        <v>1230</v>
      </c>
      <c r="B19" s="240" t="s">
        <v>404</v>
      </c>
      <c r="C19" s="241">
        <v>7810000</v>
      </c>
      <c r="D19" s="242"/>
    </row>
    <row r="20" spans="1:4" ht="12.75" customHeight="1">
      <c r="A20" s="239">
        <v>1240</v>
      </c>
      <c r="B20" s="240" t="s">
        <v>405</v>
      </c>
      <c r="C20" s="241">
        <v>2864000</v>
      </c>
      <c r="D20" s="242"/>
    </row>
    <row r="21" spans="1:4" ht="12.75" customHeight="1">
      <c r="A21" s="239">
        <v>1250</v>
      </c>
      <c r="B21" s="240" t="s">
        <v>406</v>
      </c>
      <c r="C21" s="241">
        <v>8623000</v>
      </c>
      <c r="D21" s="242"/>
    </row>
    <row r="22" spans="1:4" ht="12.75" customHeight="1">
      <c r="A22" s="239">
        <v>1260</v>
      </c>
      <c r="B22" s="240" t="s">
        <v>407</v>
      </c>
      <c r="C22" s="241">
        <v>5328000</v>
      </c>
      <c r="D22" s="242"/>
    </row>
    <row r="23" spans="1:4" ht="12.75" customHeight="1">
      <c r="A23" s="239">
        <v>1270</v>
      </c>
      <c r="B23" s="240" t="s">
        <v>408</v>
      </c>
      <c r="C23" s="241">
        <v>4906000</v>
      </c>
      <c r="D23" s="242"/>
    </row>
    <row r="24" spans="1:4" ht="12.75" customHeight="1">
      <c r="A24" s="239">
        <v>1280</v>
      </c>
      <c r="B24" s="240" t="s">
        <v>409</v>
      </c>
      <c r="C24" s="241">
        <v>11796000</v>
      </c>
      <c r="D24" s="242"/>
    </row>
    <row r="25" spans="1:4" ht="12.75" customHeight="1">
      <c r="A25" s="239">
        <v>1320</v>
      </c>
      <c r="B25" s="240" t="s">
        <v>410</v>
      </c>
      <c r="C25" s="241">
        <v>6770000</v>
      </c>
      <c r="D25" s="242"/>
    </row>
    <row r="26" spans="1:4" ht="12.75" customHeight="1">
      <c r="A26" s="239">
        <v>1330</v>
      </c>
      <c r="B26" s="240" t="s">
        <v>411</v>
      </c>
      <c r="C26" s="241">
        <v>7485000</v>
      </c>
      <c r="D26" s="242"/>
    </row>
    <row r="27" spans="1:4" ht="12.75" customHeight="1">
      <c r="A27" s="239">
        <v>1340</v>
      </c>
      <c r="B27" s="240" t="s">
        <v>412</v>
      </c>
      <c r="C27" s="241">
        <v>11167000</v>
      </c>
      <c r="D27" s="242"/>
    </row>
    <row r="28" spans="1:4" ht="12.75" customHeight="1">
      <c r="A28" s="239">
        <v>1350</v>
      </c>
      <c r="B28" s="240" t="s">
        <v>413</v>
      </c>
      <c r="C28" s="241">
        <v>2299000</v>
      </c>
      <c r="D28" s="242"/>
    </row>
    <row r="29" spans="1:4" ht="12.75" customHeight="1">
      <c r="A29" s="239">
        <v>1360</v>
      </c>
      <c r="B29" s="240" t="s">
        <v>414</v>
      </c>
      <c r="C29" s="241">
        <v>2064000</v>
      </c>
      <c r="D29" s="242"/>
    </row>
    <row r="30" spans="1:4" ht="12.75" customHeight="1">
      <c r="A30" s="239">
        <v>1370</v>
      </c>
      <c r="B30" s="240" t="s">
        <v>415</v>
      </c>
      <c r="C30" s="241">
        <v>3270000</v>
      </c>
      <c r="D30" s="242"/>
    </row>
    <row r="31" spans="1:4" ht="12.75" customHeight="1">
      <c r="A31" s="239">
        <v>1380</v>
      </c>
      <c r="B31" s="240" t="s">
        <v>416</v>
      </c>
      <c r="C31" s="241">
        <v>4454000</v>
      </c>
      <c r="D31" s="242"/>
    </row>
    <row r="32" spans="1:4" ht="12.75" customHeight="1">
      <c r="A32" s="239">
        <v>1400</v>
      </c>
      <c r="B32" s="240" t="s">
        <v>417</v>
      </c>
      <c r="C32" s="241">
        <v>685000</v>
      </c>
      <c r="D32" s="242"/>
    </row>
    <row r="33" spans="1:4" ht="12.75" customHeight="1">
      <c r="A33" s="239">
        <v>1410</v>
      </c>
      <c r="B33" s="240" t="s">
        <v>418</v>
      </c>
      <c r="C33" s="241">
        <v>4892000</v>
      </c>
      <c r="D33" s="242"/>
    </row>
    <row r="34" spans="1:4" ht="12.75" customHeight="1">
      <c r="A34" s="239">
        <v>1420</v>
      </c>
      <c r="B34" s="240" t="s">
        <v>419</v>
      </c>
      <c r="C34" s="241">
        <v>3519000</v>
      </c>
      <c r="D34" s="242"/>
    </row>
    <row r="35" spans="1:4" ht="12.75" customHeight="1">
      <c r="A35" s="239">
        <v>1570</v>
      </c>
      <c r="B35" s="240" t="s">
        <v>420</v>
      </c>
      <c r="C35" s="241">
        <v>1347000</v>
      </c>
      <c r="D35" s="242"/>
    </row>
    <row r="36" spans="1:4" s="248" customFormat="1" ht="19.5" customHeight="1">
      <c r="A36" s="243" t="s">
        <v>399</v>
      </c>
      <c r="B36" s="244"/>
      <c r="C36" s="245">
        <f>SUM(C16:C35)</f>
        <v>103955000</v>
      </c>
      <c r="D36" s="246" t="s">
        <v>421</v>
      </c>
    </row>
    <row r="37" spans="1:4" s="248" customFormat="1" ht="24.75" customHeight="1">
      <c r="A37" s="249" t="s">
        <v>422</v>
      </c>
      <c r="B37" s="249"/>
      <c r="C37" s="250">
        <f>C36+C15</f>
        <v>131715000</v>
      </c>
      <c r="D37" s="251"/>
    </row>
    <row r="38" spans="1:2" ht="12.75" customHeight="1">
      <c r="A38" s="252"/>
      <c r="B38" s="253"/>
    </row>
    <row r="39" spans="1:2" ht="12.75" customHeight="1">
      <c r="A39" s="254" t="s">
        <v>423</v>
      </c>
      <c r="B39" s="255"/>
    </row>
    <row r="40" spans="1:5" ht="12.75" customHeight="1">
      <c r="A40" s="256" t="s">
        <v>424</v>
      </c>
      <c r="B40" s="257"/>
      <c r="C40" s="257"/>
      <c r="D40" s="257"/>
      <c r="E40" s="257"/>
    </row>
    <row r="41" spans="1:2" ht="15">
      <c r="A41" s="258" t="s">
        <v>425</v>
      </c>
      <c r="B41" s="259"/>
    </row>
    <row r="42" spans="1:2" ht="15">
      <c r="A42" s="258" t="s">
        <v>426</v>
      </c>
      <c r="B42" s="259"/>
    </row>
  </sheetData>
  <printOptions horizontalCentered="1"/>
  <pageMargins left="0.63" right="0.7874015748031497" top="1.3" bottom="0.69" header="0.52" footer="0.44"/>
  <pageSetup horizontalDpi="600" verticalDpi="600" orientation="portrait" paperSize="9" r:id="rId3"/>
  <headerFooter alignWithMargins="0">
    <oddHeader>&amp;Lv Kč&amp;C&amp;"Arial CE,tučné\&amp;12Sumář příspěvkových organizací 
 (školské právní subjekty)&amp;R&amp;"Arial CE,tučné\&amp;11Část I - příloha č. 6b)</oddHeader>
    <oddFooter>&amp;C10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mmol</cp:lastModifiedBy>
  <cp:lastPrinted>2007-02-27T09:58:38Z</cp:lastPrinted>
  <dcterms:created xsi:type="dcterms:W3CDTF">2007-02-27T09:31:53Z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