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02 - Publicita EU (šablo..." sheetId="2" r:id="rId2"/>
    <sheet name="Pokyny pro vyplnění" sheetId="3" r:id="rId3"/>
  </sheets>
  <definedNames>
    <definedName name="_xlnm._FilterDatabase" localSheetId="1" hidden="1">'S02 - Publicita EU (šablo...'!$C$70:$K$70</definedName>
    <definedName name="_xlnm.Print_Titles" localSheetId="0">'Rekapitulace stavby'!$49:$49</definedName>
    <definedName name="_xlnm.Print_Titles" localSheetId="1">'S02 - Publicita EU (šablo...'!$70:$70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'S02 - Publicita EU (šablo...'!$C$4:$J$34,'S02 - Publicita EU (šablo...'!$C$40:$J$54,'S02 - Publicita EU (šablo...'!$C$60:$K$81</definedName>
  </definedNames>
  <calcPr fullCalcOnLoad="1"/>
</workbook>
</file>

<file path=xl/sharedStrings.xml><?xml version="1.0" encoding="utf-8"?>
<sst xmlns="http://schemas.openxmlformats.org/spreadsheetml/2006/main" count="731" uniqueCount="302">
  <si>
    <t>Export VZ</t>
  </si>
  <si>
    <t>List obsahuje:</t>
  </si>
  <si>
    <t>3.0</t>
  </si>
  <si>
    <t>False</t>
  </si>
  <si>
    <t>{C252F1C8-FF06-4145-9891-6FEC466B2F58}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</si>
  <si>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</si>
  <si>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</si>
  <si>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</si>
  <si>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</si>
  <si>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</si>
  <si>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</si>
  <si>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</si>
  <si>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</si>
  <si>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S02</t>
  </si>
  <si>
    <t>Stavba:</t>
  </si>
  <si>
    <t>Publicita EU (šablona R01)</t>
  </si>
  <si>
    <t>0,1</t>
  </si>
  <si>
    <t>KSO:</t>
  </si>
  <si>
    <t>CC-CZ:</t>
  </si>
  <si>
    <t>1</t>
  </si>
  <si>
    <t>Místo:</t>
  </si>
  <si>
    <t xml:space="preserve"> </t>
  </si>
  <si>
    <t>Datum:</t>
  </si>
  <si>
    <t>20.06.2013</t>
  </si>
  <si>
    <t>10</t>
  </si>
  <si>
    <t>100</t>
  </si>
  <si>
    <t>Zadavatel:</t>
  </si>
  <si>
    <t>IČ: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</si>
  <si>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</si>
  <si>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</si>
  <si>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</si>
  <si>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</si>
  <si>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</si>
  <si>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</si>
  <si>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</si>
  <si>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</si>
  <si>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</si>
  <si>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</si>
  <si>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</si>
  <si>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</si>
  <si>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</si>
  <si>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</si>
  <si>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</si>
  <si>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</si>
  <si>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</si>
  <si>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</si>
  <si>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</si>
  <si>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</si>
  <si>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</si>
  <si>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</si>
  <si>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</si>
  <si>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</si>
  <si>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</si>
  <si>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</si>
  <si>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</si>
  <si>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</si>
  <si>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</si>
  <si>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</si>
  <si>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</si>
  <si>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</si>
  <si>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</si>
  <si>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</si>
  <si>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</si>
  <si>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</si>
  <si>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</si>
  <si>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</si>
  <si>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</si>
  <si>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</si>
  <si>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</si>
  <si>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</si>
  <si>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</si>
  <si>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</si>
  <si>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</si>
  <si>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</si>
  <si>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</si>
  <si>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</si>
  <si>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</si>
  <si>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</si>
  <si>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</si>
  <si>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</si>
  <si>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OST - Ostatní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</si>
  <si>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</si>
  <si>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</si>
  <si>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</si>
  <si>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</si>
  <si>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</si>
  <si>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</si>
  <si>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</si>
  <si>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</si>
  <si>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</si>
  <si>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</si>
  <si>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</si>
  <si>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</si>
  <si>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</si>
  <si>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</si>
  <si>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</si>
  <si>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OST</t>
  </si>
  <si>
    <t>Ostatní náklady</t>
  </si>
  <si>
    <t>4</t>
  </si>
  <si>
    <t>ROZPOCET</t>
  </si>
  <si>
    <t>K</t>
  </si>
  <si>
    <t>091002001</t>
  </si>
  <si>
    <t>Publicita projektu EU - velkoplošný informační panel</t>
  </si>
  <si>
    <t>kus</t>
  </si>
  <si>
    <t>262144</t>
  </si>
  <si>
    <t>268703612</t>
  </si>
  <si>
    <t>PP</t>
  </si>
  <si>
    <t>Ostatní náklady související s objektem</t>
  </si>
  <si>
    <t>P</t>
  </si>
  <si>
    <t>Poznámka k položce:
Velkoplošný informační panel (billboard euroformátu 1000 x 1500 (šxv) mm, včetně nosné konstrukce,  dodávky, montáže a demontáže) .                                                                     Poznámka k položce:
provedení velkoplošného informačního panelu bude splňovat požadavky vyplývající z přiloženého Grafického manuálu povinné publicity.
NUTNO VŽDY UPRAVIT DLE DOTAČNÍHO PROGRAMU !</t>
  </si>
  <si>
    <t>092002002</t>
  </si>
  <si>
    <t>Publicita projektu EU - trvalá pamětní deska</t>
  </si>
  <si>
    <t>-1443386100</t>
  </si>
  <si>
    <t>Trvalá pamětní deska min. 400x300 (šxv) mm - sendvičová deska s jídrem z polyetylénu a krycími vrstvami z hliníkových plechů, tl. 3 mm, vzhled kartáčovaný hliník, provedení celobarevné, v ceně je dodávka a montáž.</t>
  </si>
  <si>
    <t>Poznámka k položce:
provedení trvalé pamětní desky bude splňovat požadavky 
vyplývající z přiloženého Grafického manuálu povinné publicity.
NUTNO VŽDY UPRAVIT DLE DOTAČNÍHO PROGRAMU !</t>
  </si>
  <si>
    <t>3</t>
  </si>
  <si>
    <t>092002003</t>
  </si>
  <si>
    <t>Dodávka a montáž lomového kamene pro osazení trvalé pamětní desky</t>
  </si>
  <si>
    <t>838093562</t>
  </si>
  <si>
    <t>Dodávka a montáž lomového kamene pro osazení trvalé pamětní desky včetně betonového základu pro osazení lomového kamene.</t>
  </si>
  <si>
    <t>Poznámka k položce:
Na lomovém kameni bude kamenicky opracovaná plocha pro osazení trvalé pamětní desky rozměru min. 400x300 (šxv) mm 
NUTNO VŽDY UPRAVIT DLE DOTAČNÍHO PROGRAMU !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</si>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</sst>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\ &quot;€&quot;;\-#,##0\ &quot;€&quot;"/>
    <numFmt numFmtId="170" formatCode="#,##0\ &quot;€&quot;;[Red]\-#,##0\ &quot;€&quot;"/>
    <numFmt numFmtId="171" formatCode="#,##0.00\ &quot;€&quot;;\-#,##0.00\ &quot;€&quot;"/>
    <numFmt numFmtId="172" formatCode="#,##0.00\ &quot;€&quot;;[Red]\-#,##0.00\ &quot;€&quot;"/>
    <numFmt numFmtId="173" formatCode="_-* #,##0\ &quot;€&quot;_-;\-* #,##0\ &quot;€&quot;_-;_-* &quot;-&quot;\ &quot;€&quot;_-;_-@_-"/>
    <numFmt numFmtId="174" formatCode="_-* #,##0\ _€_-;\-* #,##0\ _€_-;_-* &quot;-&quot;\ _€_-;_-@_-"/>
    <numFmt numFmtId="175" formatCode="_-* #,##0.00\ &quot;€&quot;_-;\-* #,##0.00\ &quot;€&quot;_-;_-* &quot;-&quot;??\ &quot;€&quot;_-;_-@_-"/>
    <numFmt numFmtId="176" formatCode="_-* #,##0.00\ _€_-;\-* #,##0.00\ _€_-;_-* &quot;-&quot;??\ _€_-;_-@_-"/>
    <numFmt numFmtId="177" formatCode="#,##0\ &quot;EUR&quot;;\-#,##0\ &quot;EUR&quot;"/>
    <numFmt numFmtId="178" formatCode="#,##0\ &quot;EUR&quot;;[Red]\-#,##0\ &quot;EUR&quot;"/>
    <numFmt numFmtId="179" formatCode="#,##0.00\ &quot;EUR&quot;;\-#,##0.00\ &quot;EUR&quot;"/>
    <numFmt numFmtId="180" formatCode="#,##0.00\ &quot;EUR&quot;;[Red]\-#,##0.00\ &quot;EUR&quot;"/>
    <numFmt numFmtId="181" formatCode="_-* #,##0\ &quot;EUR&quot;_-;\-* #,##0\ &quot;EUR&quot;_-;_-* &quot;-&quot;\ &quot;EUR&quot;_-;_-@_-"/>
    <numFmt numFmtId="182" formatCode="_-* #,##0\ _E_U_R_-;\-* #,##0\ _E_U_R_-;_-* &quot;-&quot;\ _E_U_R_-;_-@_-"/>
    <numFmt numFmtId="183" formatCode="_-* #,##0.00\ &quot;EUR&quot;_-;\-* #,##0.00\ &quot;EUR&quot;_-;_-* &quot;-&quot;??\ &quot;EUR&quot;_-;_-@_-"/>
    <numFmt numFmtId="184" formatCode="_-* #,##0.00\ _E_U_R_-;\-* #,##0.00\ _E_U_R_-;_-* &quot;-&quot;??\ _E_U_R_-;_-@_-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5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7"/>
      <color indexed="55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sz val="10"/>
      <name val="Trebuchet MS"/>
      <family val="0"/>
    </font>
    <font>
      <u val="single"/>
      <sz val="10"/>
      <color indexed="12"/>
      <name val="Trebuchet MS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3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0" fillId="18" borderId="5" applyNumberFormat="0" applyFont="0" applyAlignment="0" applyProtection="0"/>
    <xf numFmtId="0" fontId="40" fillId="0" borderId="6" applyNumberFormat="0" applyFill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8" applyNumberFormat="0" applyAlignment="0" applyProtection="0"/>
    <xf numFmtId="0" fontId="45" fillId="19" borderId="8" applyNumberFormat="0" applyAlignment="0" applyProtection="0"/>
    <xf numFmtId="0" fontId="46" fillId="19" borderId="9" applyNumberFormat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25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13" xfId="0" applyBorder="1" applyAlignment="1">
      <alignment horizontal="left" vertical="center"/>
    </xf>
    <xf numFmtId="0" fontId="9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4" xfId="0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7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164" fontId="7" fillId="19" borderId="18" xfId="0" applyFont="1" applyFill="1" applyBorder="1" applyAlignment="1">
      <alignment horizontal="right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6" fillId="0" borderId="0" xfId="0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" fillId="19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12" fillId="0" borderId="24" xfId="0" applyFont="1" applyBorder="1" applyAlignment="1">
      <alignment horizontal="right" vertical="center"/>
    </xf>
    <xf numFmtId="164" fontId="12" fillId="0" borderId="0" xfId="0" applyFont="1" applyAlignment="1">
      <alignment horizontal="right" vertical="center"/>
    </xf>
    <xf numFmtId="167" fontId="12" fillId="0" borderId="0" xfId="0" applyFont="1" applyAlignment="1">
      <alignment horizontal="right" vertical="center"/>
    </xf>
    <xf numFmtId="164" fontId="12" fillId="0" borderId="25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4" fontId="18" fillId="0" borderId="31" xfId="0" applyFont="1" applyBorder="1" applyAlignment="1">
      <alignment horizontal="right" vertical="center"/>
    </xf>
    <xf numFmtId="164" fontId="18" fillId="0" borderId="32" xfId="0" applyFont="1" applyBorder="1" applyAlignment="1">
      <alignment horizontal="right" vertical="center"/>
    </xf>
    <xf numFmtId="167" fontId="18" fillId="0" borderId="32" xfId="0" applyFont="1" applyBorder="1" applyAlignment="1">
      <alignment horizontal="right" vertical="center"/>
    </xf>
    <xf numFmtId="164" fontId="18" fillId="0" borderId="33" xfId="0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9" fillId="0" borderId="0" xfId="0" applyFont="1" applyAlignment="1">
      <alignment horizontal="right" vertical="center"/>
    </xf>
    <xf numFmtId="165" fontId="9" fillId="0" borderId="0" xfId="0" applyFont="1" applyAlignment="1">
      <alignment horizontal="right" vertical="center"/>
    </xf>
    <xf numFmtId="0" fontId="7" fillId="19" borderId="18" xfId="0" applyFont="1" applyFill="1" applyBorder="1" applyAlignment="1">
      <alignment horizontal="right" vertical="center"/>
    </xf>
    <xf numFmtId="0" fontId="0" fillId="19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19" borderId="0" xfId="0" applyFont="1" applyFill="1" applyAlignment="1">
      <alignment horizontal="left" vertical="center"/>
    </xf>
    <xf numFmtId="0" fontId="6" fillId="19" borderId="0" xfId="0" applyFont="1" applyFill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164" fontId="20" fillId="0" borderId="32" xfId="0" applyFont="1" applyBorder="1" applyAlignment="1">
      <alignment horizontal="right" vertical="center"/>
    </xf>
    <xf numFmtId="0" fontId="2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19" borderId="27" xfId="0" applyFont="1" applyFill="1" applyBorder="1" applyAlignment="1">
      <alignment horizontal="center" vertical="center" wrapText="1"/>
    </xf>
    <xf numFmtId="0" fontId="6" fillId="19" borderId="28" xfId="0" applyFont="1" applyFill="1" applyBorder="1" applyAlignment="1">
      <alignment horizontal="center" vertical="center" wrapText="1"/>
    </xf>
    <xf numFmtId="0" fontId="6" fillId="19" borderId="29" xfId="0" applyFont="1" applyFill="1" applyBorder="1" applyAlignment="1">
      <alignment horizontal="center" vertical="center" wrapText="1"/>
    </xf>
    <xf numFmtId="164" fontId="13" fillId="0" borderId="0" xfId="0" applyFont="1" applyAlignment="1">
      <alignment horizontal="right"/>
    </xf>
    <xf numFmtId="167" fontId="21" fillId="0" borderId="22" xfId="0" applyFont="1" applyBorder="1" applyAlignment="1">
      <alignment horizontal="right"/>
    </xf>
    <xf numFmtId="167" fontId="21" fillId="0" borderId="23" xfId="0" applyFont="1" applyBorder="1" applyAlignment="1">
      <alignment horizontal="right"/>
    </xf>
    <xf numFmtId="164" fontId="22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3" fillId="0" borderId="13" xfId="0" applyBorder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20" fillId="0" borderId="0" xfId="0" applyFont="1" applyAlignment="1">
      <alignment horizontal="right"/>
    </xf>
    <xf numFmtId="0" fontId="23" fillId="0" borderId="24" xfId="0" applyBorder="1" applyAlignment="1">
      <alignment horizontal="left"/>
    </xf>
    <xf numFmtId="167" fontId="23" fillId="0" borderId="0" xfId="0" applyFont="1" applyAlignment="1">
      <alignment horizontal="right"/>
    </xf>
    <xf numFmtId="167" fontId="23" fillId="0" borderId="25" xfId="0" applyFont="1" applyBorder="1" applyAlignment="1">
      <alignment horizontal="right"/>
    </xf>
    <xf numFmtId="164" fontId="23" fillId="0" borderId="0" xfId="0" applyFont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49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Font="1" applyBorder="1" applyAlignment="1">
      <alignment horizontal="right" vertical="center"/>
    </xf>
    <xf numFmtId="164" fontId="0" fillId="0" borderId="36" xfId="0" applyFont="1" applyBorder="1" applyAlignment="1">
      <alignment horizontal="right" vertical="center"/>
    </xf>
    <xf numFmtId="0" fontId="9" fillId="0" borderId="3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7" fontId="9" fillId="0" borderId="0" xfId="0" applyFont="1" applyAlignment="1">
      <alignment horizontal="right" vertical="center"/>
    </xf>
    <xf numFmtId="167" fontId="9" fillId="0" borderId="25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top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8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5" fontId="9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10" fillId="0" borderId="0" xfId="0" applyFont="1" applyAlignment="1">
      <alignment horizontal="right" vertical="center"/>
    </xf>
    <xf numFmtId="0" fontId="7" fillId="19" borderId="18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164" fontId="7" fillId="19" borderId="18" xfId="0" applyFont="1" applyFill="1" applyBorder="1" applyAlignment="1">
      <alignment horizontal="right" vertical="center"/>
    </xf>
    <xf numFmtId="0" fontId="0" fillId="19" borderId="26" xfId="0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6" fontId="6" fillId="0" borderId="0" xfId="0" applyFont="1" applyAlignment="1">
      <alignment horizontal="left" vertical="top"/>
    </xf>
    <xf numFmtId="0" fontId="12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19" borderId="17" xfId="0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right" vertical="center"/>
    </xf>
    <xf numFmtId="164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64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7" fillId="17" borderId="0" xfId="36" applyFill="1" applyAlignment="1">
      <alignment horizontal="left" vertical="top"/>
    </xf>
    <xf numFmtId="0" fontId="28" fillId="0" borderId="0" xfId="36" applyFont="1" applyAlignment="1">
      <alignment horizontal="center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9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30" fillId="17" borderId="0" xfId="36" applyFont="1" applyFill="1" applyAlignment="1" applyProtection="1">
      <alignment horizontal="left" vertical="center"/>
      <protection/>
    </xf>
    <xf numFmtId="0" fontId="0" fillId="17" borderId="0" xfId="0" applyFont="1" applyFill="1" applyAlignment="1" applyProtection="1">
      <alignment horizontal="left" vertical="top"/>
      <protection/>
    </xf>
    <xf numFmtId="0" fontId="30" fillId="17" borderId="0" xfId="36" applyFont="1" applyFill="1" applyAlignment="1" applyProtection="1">
      <alignment horizontal="left" vertical="center"/>
      <protection/>
    </xf>
    <xf numFmtId="0" fontId="27" fillId="17" borderId="0" xfId="36" applyFill="1" applyAlignment="1" applyProtection="1">
      <alignment horizontal="left" vertical="top"/>
      <protection/>
    </xf>
    <xf numFmtId="0" fontId="0" fillId="0" borderId="0" xfId="0" applyAlignment="1">
      <alignment vertical="top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7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9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7" fillId="0" borderId="42" xfId="0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6" fillId="0" borderId="0" xfId="0" applyNumberFormat="1" applyFont="1" applyBorder="1" applyAlignment="1">
      <alignment horizontal="left" vertical="center"/>
    </xf>
    <xf numFmtId="0" fontId="0" fillId="0" borderId="42" xfId="0" applyBorder="1" applyAlignment="1">
      <alignment vertical="top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17" fillId="0" borderId="42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7" fillId="0" borderId="42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88E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4A89.t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55" t="s">
        <v>0</v>
      </c>
      <c r="B1" s="156"/>
      <c r="C1" s="156"/>
      <c r="D1" s="157" t="s">
        <v>1</v>
      </c>
      <c r="E1" s="156"/>
      <c r="F1" s="156"/>
      <c r="G1" s="156"/>
      <c r="H1" s="156"/>
      <c r="I1" s="156"/>
      <c r="J1" s="156"/>
      <c r="K1" s="158" t="s">
        <v>121</v>
      </c>
      <c r="L1" s="158"/>
      <c r="M1" s="158"/>
      <c r="N1" s="158"/>
      <c r="O1" s="158"/>
      <c r="P1" s="158"/>
      <c r="Q1" s="158"/>
      <c r="R1" s="158"/>
      <c r="S1" s="158"/>
      <c r="T1" s="156"/>
      <c r="U1" s="156"/>
      <c r="V1" s="156"/>
      <c r="W1" s="158" t="s">
        <v>122</v>
      </c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3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51" t="s">
        <v>5</v>
      </c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S4" s="6" t="s">
        <v>11</v>
      </c>
    </row>
    <row r="5" spans="2:71" s="2" customFormat="1" ht="15" customHeight="1">
      <c r="B5" s="10"/>
      <c r="D5" s="14" t="s">
        <v>12</v>
      </c>
      <c r="K5" s="122" t="s">
        <v>13</v>
      </c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Q5" s="12"/>
      <c r="BS5" s="6" t="s">
        <v>6</v>
      </c>
    </row>
    <row r="6" spans="2:71" s="2" customFormat="1" ht="37.5" customHeight="1">
      <c r="B6" s="10"/>
      <c r="D6" s="16" t="s">
        <v>14</v>
      </c>
      <c r="K6" s="124" t="s">
        <v>15</v>
      </c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Q6" s="12"/>
      <c r="BS6" s="6" t="s">
        <v>16</v>
      </c>
    </row>
    <row r="7" spans="2:71" s="2" customFormat="1" ht="15" customHeight="1">
      <c r="B7" s="10"/>
      <c r="D7" s="17" t="s">
        <v>17</v>
      </c>
      <c r="K7" s="15"/>
      <c r="AK7" s="17" t="s">
        <v>18</v>
      </c>
      <c r="AN7" s="15"/>
      <c r="AQ7" s="12"/>
      <c r="BS7" s="6" t="s">
        <v>19</v>
      </c>
    </row>
    <row r="8" spans="2:71" s="2" customFormat="1" ht="15" customHeight="1">
      <c r="B8" s="10"/>
      <c r="D8" s="17" t="s">
        <v>20</v>
      </c>
      <c r="K8" s="15" t="s">
        <v>21</v>
      </c>
      <c r="AK8" s="17" t="s">
        <v>22</v>
      </c>
      <c r="AN8" s="15" t="s">
        <v>23</v>
      </c>
      <c r="AQ8" s="12"/>
      <c r="BS8" s="6" t="s">
        <v>24</v>
      </c>
    </row>
    <row r="9" spans="2:71" s="2" customFormat="1" ht="15" customHeight="1">
      <c r="B9" s="10"/>
      <c r="AQ9" s="12"/>
      <c r="BS9" s="6" t="s">
        <v>25</v>
      </c>
    </row>
    <row r="10" spans="2:71" s="2" customFormat="1" ht="15" customHeight="1">
      <c r="B10" s="10"/>
      <c r="D10" s="17" t="s">
        <v>26</v>
      </c>
      <c r="AK10" s="17" t="s">
        <v>27</v>
      </c>
      <c r="AN10" s="15"/>
      <c r="AQ10" s="12"/>
      <c r="BS10" s="6" t="s">
        <v>16</v>
      </c>
    </row>
    <row r="11" spans="2:71" s="2" customFormat="1" ht="19.5" customHeight="1">
      <c r="B11" s="10"/>
      <c r="E11" s="15" t="s">
        <v>21</v>
      </c>
      <c r="AK11" s="17" t="s">
        <v>28</v>
      </c>
      <c r="AN11" s="15"/>
      <c r="AQ11" s="12"/>
      <c r="BS11" s="6" t="s">
        <v>16</v>
      </c>
    </row>
    <row r="12" spans="2:71" s="2" customFormat="1" ht="7.5" customHeight="1">
      <c r="B12" s="10"/>
      <c r="AQ12" s="12"/>
      <c r="BS12" s="6" t="s">
        <v>16</v>
      </c>
    </row>
    <row r="13" spans="2:71" s="2" customFormat="1" ht="15" customHeight="1">
      <c r="B13" s="10"/>
      <c r="D13" s="17" t="s">
        <v>29</v>
      </c>
      <c r="AK13" s="17" t="s">
        <v>27</v>
      </c>
      <c r="AN13" s="15"/>
      <c r="AQ13" s="12"/>
      <c r="BS13" s="6" t="s">
        <v>16</v>
      </c>
    </row>
    <row r="14" spans="2:71" s="2" customFormat="1" ht="15.75" customHeight="1">
      <c r="B14" s="10"/>
      <c r="E14" s="15" t="s">
        <v>21</v>
      </c>
      <c r="AK14" s="17" t="s">
        <v>28</v>
      </c>
      <c r="AN14" s="15"/>
      <c r="AQ14" s="12"/>
      <c r="BS14" s="6" t="s">
        <v>16</v>
      </c>
    </row>
    <row r="15" spans="2:71" s="2" customFormat="1" ht="7.5" customHeight="1">
      <c r="B15" s="10"/>
      <c r="AQ15" s="12"/>
      <c r="BS15" s="6" t="s">
        <v>3</v>
      </c>
    </row>
    <row r="16" spans="2:71" s="2" customFormat="1" ht="15" customHeight="1">
      <c r="B16" s="10"/>
      <c r="D16" s="17" t="s">
        <v>30</v>
      </c>
      <c r="AK16" s="17" t="s">
        <v>27</v>
      </c>
      <c r="AN16" s="15"/>
      <c r="AQ16" s="12"/>
      <c r="BS16" s="6" t="s">
        <v>3</v>
      </c>
    </row>
    <row r="17" spans="2:71" ht="19.5" customHeight="1">
      <c r="B17" s="10"/>
      <c r="E17" s="15" t="s">
        <v>21</v>
      </c>
      <c r="AK17" s="17" t="s">
        <v>28</v>
      </c>
      <c r="AN17" s="15"/>
      <c r="AQ17" s="1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31</v>
      </c>
    </row>
    <row r="18" spans="2:71" ht="7.5" customHeight="1">
      <c r="B18" s="10"/>
      <c r="AQ18" s="1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D19" s="17" t="s">
        <v>32</v>
      </c>
      <c r="AQ19" s="1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1" ht="15.75" customHeight="1">
      <c r="B20" s="10"/>
      <c r="E20" s="125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Q20" s="1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3</v>
      </c>
    </row>
    <row r="21" spans="2:70" ht="7.5" customHeight="1">
      <c r="B21" s="10"/>
      <c r="AQ21" s="1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Q22" s="1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43" s="6" customFormat="1" ht="27" customHeight="1">
      <c r="B23" s="19"/>
      <c r="D23" s="20" t="s">
        <v>33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126">
        <f>ROUND($AG$51,2)</f>
        <v>0</v>
      </c>
      <c r="AL23" s="127"/>
      <c r="AM23" s="127"/>
      <c r="AN23" s="127"/>
      <c r="AO23" s="127"/>
      <c r="AQ23" s="22"/>
    </row>
    <row r="24" spans="2:43" s="6" customFormat="1" ht="7.5" customHeight="1">
      <c r="B24" s="19"/>
      <c r="AQ24" s="22"/>
    </row>
    <row r="25" spans="2:43" s="6" customFormat="1" ht="14.25" customHeight="1">
      <c r="B25" s="19"/>
      <c r="L25" s="128" t="s">
        <v>34</v>
      </c>
      <c r="M25" s="129"/>
      <c r="N25" s="129"/>
      <c r="O25" s="129"/>
      <c r="W25" s="128" t="s">
        <v>35</v>
      </c>
      <c r="X25" s="129"/>
      <c r="Y25" s="129"/>
      <c r="Z25" s="129"/>
      <c r="AA25" s="129"/>
      <c r="AB25" s="129"/>
      <c r="AC25" s="129"/>
      <c r="AD25" s="129"/>
      <c r="AE25" s="129"/>
      <c r="AK25" s="128" t="s">
        <v>36</v>
      </c>
      <c r="AL25" s="129"/>
      <c r="AM25" s="129"/>
      <c r="AN25" s="129"/>
      <c r="AO25" s="129"/>
      <c r="AQ25" s="22"/>
    </row>
    <row r="26" spans="2:43" s="6" customFormat="1" ht="15" customHeight="1">
      <c r="B26" s="24"/>
      <c r="D26" s="25" t="s">
        <v>37</v>
      </c>
      <c r="F26" s="25" t="s">
        <v>38</v>
      </c>
      <c r="L26" s="130">
        <v>0.21</v>
      </c>
      <c r="M26" s="131"/>
      <c r="N26" s="131"/>
      <c r="O26" s="131"/>
      <c r="W26" s="132">
        <f>ROUND($AZ$51,2)</f>
        <v>0</v>
      </c>
      <c r="X26" s="131"/>
      <c r="Y26" s="131"/>
      <c r="Z26" s="131"/>
      <c r="AA26" s="131"/>
      <c r="AB26" s="131"/>
      <c r="AC26" s="131"/>
      <c r="AD26" s="131"/>
      <c r="AE26" s="131"/>
      <c r="AK26" s="132">
        <f>ROUND($AV$51,2)</f>
        <v>0</v>
      </c>
      <c r="AL26" s="131"/>
      <c r="AM26" s="131"/>
      <c r="AN26" s="131"/>
      <c r="AO26" s="131"/>
      <c r="AQ26" s="27"/>
    </row>
    <row r="27" spans="2:43" s="6" customFormat="1" ht="15" customHeight="1">
      <c r="B27" s="24"/>
      <c r="F27" s="25" t="s">
        <v>39</v>
      </c>
      <c r="L27" s="130">
        <v>0.15</v>
      </c>
      <c r="M27" s="131"/>
      <c r="N27" s="131"/>
      <c r="O27" s="131"/>
      <c r="W27" s="132">
        <f>ROUND($BA$51,2)</f>
        <v>0</v>
      </c>
      <c r="X27" s="131"/>
      <c r="Y27" s="131"/>
      <c r="Z27" s="131"/>
      <c r="AA27" s="131"/>
      <c r="AB27" s="131"/>
      <c r="AC27" s="131"/>
      <c r="AD27" s="131"/>
      <c r="AE27" s="131"/>
      <c r="AK27" s="132">
        <f>ROUND($AW$51,2)</f>
        <v>0</v>
      </c>
      <c r="AL27" s="131"/>
      <c r="AM27" s="131"/>
      <c r="AN27" s="131"/>
      <c r="AO27" s="131"/>
      <c r="AQ27" s="27"/>
    </row>
    <row r="28" spans="2:43" s="6" customFormat="1" ht="15" customHeight="1" hidden="1">
      <c r="B28" s="24"/>
      <c r="F28" s="25" t="s">
        <v>40</v>
      </c>
      <c r="L28" s="130">
        <v>0.21</v>
      </c>
      <c r="M28" s="131"/>
      <c r="N28" s="131"/>
      <c r="O28" s="131"/>
      <c r="W28" s="132">
        <f>ROUND($BB$51,2)</f>
        <v>0</v>
      </c>
      <c r="X28" s="131"/>
      <c r="Y28" s="131"/>
      <c r="Z28" s="131"/>
      <c r="AA28" s="131"/>
      <c r="AB28" s="131"/>
      <c r="AC28" s="131"/>
      <c r="AD28" s="131"/>
      <c r="AE28" s="131"/>
      <c r="AK28" s="132">
        <v>0</v>
      </c>
      <c r="AL28" s="131"/>
      <c r="AM28" s="131"/>
      <c r="AN28" s="131"/>
      <c r="AO28" s="131"/>
      <c r="AQ28" s="27"/>
    </row>
    <row r="29" spans="2:43" s="6" customFormat="1" ht="15" customHeight="1" hidden="1">
      <c r="B29" s="24"/>
      <c r="F29" s="25" t="s">
        <v>41</v>
      </c>
      <c r="L29" s="130">
        <v>0.15</v>
      </c>
      <c r="M29" s="131"/>
      <c r="N29" s="131"/>
      <c r="O29" s="131"/>
      <c r="W29" s="132">
        <f>ROUND($BC$51,2)</f>
        <v>0</v>
      </c>
      <c r="X29" s="131"/>
      <c r="Y29" s="131"/>
      <c r="Z29" s="131"/>
      <c r="AA29" s="131"/>
      <c r="AB29" s="131"/>
      <c r="AC29" s="131"/>
      <c r="AD29" s="131"/>
      <c r="AE29" s="131"/>
      <c r="AK29" s="132">
        <v>0</v>
      </c>
      <c r="AL29" s="131"/>
      <c r="AM29" s="131"/>
      <c r="AN29" s="131"/>
      <c r="AO29" s="131"/>
      <c r="AQ29" s="27"/>
    </row>
    <row r="30" spans="2:43" s="6" customFormat="1" ht="15" customHeight="1" hidden="1">
      <c r="B30" s="24"/>
      <c r="F30" s="25" t="s">
        <v>42</v>
      </c>
      <c r="L30" s="130">
        <v>0</v>
      </c>
      <c r="M30" s="131"/>
      <c r="N30" s="131"/>
      <c r="O30" s="131"/>
      <c r="W30" s="132">
        <f>ROUND($BD$51,2)</f>
        <v>0</v>
      </c>
      <c r="X30" s="131"/>
      <c r="Y30" s="131"/>
      <c r="Z30" s="131"/>
      <c r="AA30" s="131"/>
      <c r="AB30" s="131"/>
      <c r="AC30" s="131"/>
      <c r="AD30" s="131"/>
      <c r="AE30" s="131"/>
      <c r="AK30" s="132">
        <v>0</v>
      </c>
      <c r="AL30" s="131"/>
      <c r="AM30" s="131"/>
      <c r="AN30" s="131"/>
      <c r="AO30" s="131"/>
      <c r="AQ30" s="27"/>
    </row>
    <row r="31" spans="2:43" s="6" customFormat="1" ht="7.5" customHeight="1">
      <c r="B31" s="19"/>
      <c r="AQ31" s="22"/>
    </row>
    <row r="32" spans="2:43" s="6" customFormat="1" ht="27" customHeight="1">
      <c r="B32" s="19"/>
      <c r="C32" s="28"/>
      <c r="D32" s="29" t="s">
        <v>43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 t="s">
        <v>44</v>
      </c>
      <c r="U32" s="30"/>
      <c r="V32" s="30"/>
      <c r="W32" s="30"/>
      <c r="X32" s="133" t="s">
        <v>45</v>
      </c>
      <c r="Y32" s="134"/>
      <c r="Z32" s="134"/>
      <c r="AA32" s="134"/>
      <c r="AB32" s="134"/>
      <c r="AC32" s="30"/>
      <c r="AD32" s="30"/>
      <c r="AE32" s="30"/>
      <c r="AF32" s="30"/>
      <c r="AG32" s="30"/>
      <c r="AH32" s="30"/>
      <c r="AI32" s="30"/>
      <c r="AJ32" s="30"/>
      <c r="AK32" s="135">
        <f>SUM($AK$23:$AK$30)</f>
        <v>0</v>
      </c>
      <c r="AL32" s="134"/>
      <c r="AM32" s="134"/>
      <c r="AN32" s="134"/>
      <c r="AO32" s="136"/>
      <c r="AP32" s="28"/>
      <c r="AQ32" s="33"/>
    </row>
    <row r="33" spans="2:43" s="6" customFormat="1" ht="7.5" customHeight="1">
      <c r="B33" s="19"/>
      <c r="AQ33" s="22"/>
    </row>
    <row r="34" spans="2:43" s="6" customFormat="1" ht="7.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6"/>
    </row>
    <row r="38" spans="2:44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19"/>
    </row>
    <row r="39" spans="2:44" s="6" customFormat="1" ht="37.5" customHeight="1">
      <c r="B39" s="19"/>
      <c r="C39" s="11" t="s">
        <v>46</v>
      </c>
      <c r="AR39" s="19"/>
    </row>
    <row r="40" spans="2:44" s="6" customFormat="1" ht="7.5" customHeight="1">
      <c r="B40" s="19"/>
      <c r="AR40" s="19"/>
    </row>
    <row r="41" spans="2:44" s="15" customFormat="1" ht="15" customHeight="1">
      <c r="B41" s="39"/>
      <c r="C41" s="17" t="s">
        <v>12</v>
      </c>
      <c r="L41" s="15" t="str">
        <f>$K$5</f>
        <v>S02</v>
      </c>
      <c r="AR41" s="39"/>
    </row>
    <row r="42" spans="2:44" s="40" customFormat="1" ht="37.5" customHeight="1">
      <c r="B42" s="41"/>
      <c r="C42" s="40" t="s">
        <v>14</v>
      </c>
      <c r="L42" s="137" t="str">
        <f>$K$6</f>
        <v>Publicita EU (šablona R01)</v>
      </c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R42" s="41"/>
    </row>
    <row r="43" spans="2:44" s="6" customFormat="1" ht="7.5" customHeight="1">
      <c r="B43" s="19"/>
      <c r="AR43" s="19"/>
    </row>
    <row r="44" spans="2:44" s="6" customFormat="1" ht="15.75" customHeight="1">
      <c r="B44" s="19"/>
      <c r="C44" s="17" t="s">
        <v>20</v>
      </c>
      <c r="L44" s="42" t="str">
        <f>IF($K$8="","",$K$8)</f>
        <v> </v>
      </c>
      <c r="AI44" s="17" t="s">
        <v>22</v>
      </c>
      <c r="AM44" s="138" t="str">
        <f>IF($AN$8="","",$AN$8)</f>
        <v>20.06.2013</v>
      </c>
      <c r="AN44" s="129"/>
      <c r="AR44" s="19"/>
    </row>
    <row r="45" spans="2:44" s="6" customFormat="1" ht="7.5" customHeight="1">
      <c r="B45" s="19"/>
      <c r="AR45" s="19"/>
    </row>
    <row r="46" spans="2:56" s="6" customFormat="1" ht="18.75" customHeight="1">
      <c r="B46" s="19"/>
      <c r="C46" s="17" t="s">
        <v>26</v>
      </c>
      <c r="L46" s="15" t="str">
        <f>IF($E$11="","",$E$11)</f>
        <v> </v>
      </c>
      <c r="AI46" s="17" t="s">
        <v>30</v>
      </c>
      <c r="AM46" s="122" t="str">
        <f>IF($E$17="","",$E$17)</f>
        <v> </v>
      </c>
      <c r="AN46" s="129"/>
      <c r="AO46" s="129"/>
      <c r="AP46" s="129"/>
      <c r="AR46" s="19"/>
      <c r="AS46" s="139" t="s">
        <v>47</v>
      </c>
      <c r="AT46" s="140"/>
      <c r="AU46" s="44"/>
      <c r="AV46" s="44"/>
      <c r="AW46" s="44"/>
      <c r="AX46" s="44"/>
      <c r="AY46" s="44"/>
      <c r="AZ46" s="44"/>
      <c r="BA46" s="44"/>
      <c r="BB46" s="44"/>
      <c r="BC46" s="44"/>
      <c r="BD46" s="45"/>
    </row>
    <row r="47" spans="2:56" s="6" customFormat="1" ht="15.75" customHeight="1">
      <c r="B47" s="19"/>
      <c r="C47" s="17" t="s">
        <v>29</v>
      </c>
      <c r="L47" s="15" t="str">
        <f>IF($E$14="","",$E$14)</f>
        <v> </v>
      </c>
      <c r="AR47" s="19"/>
      <c r="AS47" s="141"/>
      <c r="AT47" s="129"/>
      <c r="BD47" s="47"/>
    </row>
    <row r="48" spans="2:56" s="6" customFormat="1" ht="12" customHeight="1">
      <c r="B48" s="19"/>
      <c r="AR48" s="19"/>
      <c r="AS48" s="141"/>
      <c r="AT48" s="129"/>
      <c r="BD48" s="47"/>
    </row>
    <row r="49" spans="2:57" s="6" customFormat="1" ht="30" customHeight="1">
      <c r="B49" s="19"/>
      <c r="C49" s="142" t="s">
        <v>48</v>
      </c>
      <c r="D49" s="134"/>
      <c r="E49" s="134"/>
      <c r="F49" s="134"/>
      <c r="G49" s="134"/>
      <c r="H49" s="30"/>
      <c r="I49" s="143" t="s">
        <v>49</v>
      </c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44" t="s">
        <v>50</v>
      </c>
      <c r="AH49" s="134"/>
      <c r="AI49" s="134"/>
      <c r="AJ49" s="134"/>
      <c r="AK49" s="134"/>
      <c r="AL49" s="134"/>
      <c r="AM49" s="134"/>
      <c r="AN49" s="143" t="s">
        <v>51</v>
      </c>
      <c r="AO49" s="134"/>
      <c r="AP49" s="134"/>
      <c r="AQ49" s="48" t="s">
        <v>52</v>
      </c>
      <c r="AR49" s="19"/>
      <c r="AS49" s="49" t="s">
        <v>53</v>
      </c>
      <c r="AT49" s="50" t="s">
        <v>54</v>
      </c>
      <c r="AU49" s="50" t="s">
        <v>55</v>
      </c>
      <c r="AV49" s="50" t="s">
        <v>56</v>
      </c>
      <c r="AW49" s="50" t="s">
        <v>57</v>
      </c>
      <c r="AX49" s="50" t="s">
        <v>58</v>
      </c>
      <c r="AY49" s="50" t="s">
        <v>59</v>
      </c>
      <c r="AZ49" s="50" t="s">
        <v>60</v>
      </c>
      <c r="BA49" s="50" t="s">
        <v>61</v>
      </c>
      <c r="BB49" s="50" t="s">
        <v>62</v>
      </c>
      <c r="BC49" s="50" t="s">
        <v>63</v>
      </c>
      <c r="BD49" s="51" t="s">
        <v>64</v>
      </c>
      <c r="BE49" s="52"/>
    </row>
    <row r="50" spans="2:56" s="6" customFormat="1" ht="12" customHeight="1">
      <c r="B50" s="19"/>
      <c r="AR50" s="19"/>
      <c r="AS50" s="53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5"/>
    </row>
    <row r="51" spans="2:76" s="40" customFormat="1" ht="33" customHeight="1">
      <c r="B51" s="41"/>
      <c r="C51" s="54" t="s">
        <v>65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149">
        <f>ROUND($AG$52,2)</f>
        <v>0</v>
      </c>
      <c r="AH51" s="150"/>
      <c r="AI51" s="150"/>
      <c r="AJ51" s="150"/>
      <c r="AK51" s="150"/>
      <c r="AL51" s="150"/>
      <c r="AM51" s="150"/>
      <c r="AN51" s="149">
        <f>SUM($AG$51,$AT$51)</f>
        <v>0</v>
      </c>
      <c r="AO51" s="150"/>
      <c r="AP51" s="150"/>
      <c r="AQ51" s="56"/>
      <c r="AR51" s="41"/>
      <c r="AS51" s="57">
        <f>ROUND($AS$52,2)</f>
        <v>0</v>
      </c>
      <c r="AT51" s="58">
        <f>ROUND(SUM($AV$51:$AW$51),2)</f>
        <v>0</v>
      </c>
      <c r="AU51" s="59">
        <f>ROUND($AU$52,5)</f>
        <v>0</v>
      </c>
      <c r="AV51" s="58">
        <f>ROUND($AZ$51*$L$26,2)</f>
        <v>0</v>
      </c>
      <c r="AW51" s="58">
        <f>ROUND($BA$51*$L$27,2)</f>
        <v>0</v>
      </c>
      <c r="AX51" s="58">
        <f>ROUND($BB$51*$L$26,2)</f>
        <v>0</v>
      </c>
      <c r="AY51" s="58">
        <f>ROUND($BC$51*$L$27,2)</f>
        <v>0</v>
      </c>
      <c r="AZ51" s="58">
        <f>ROUND($AZ$52,2)</f>
        <v>0</v>
      </c>
      <c r="BA51" s="58">
        <f>ROUND($BA$52,2)</f>
        <v>0</v>
      </c>
      <c r="BB51" s="58">
        <f>ROUND($BB$52,2)</f>
        <v>0</v>
      </c>
      <c r="BC51" s="58">
        <f>ROUND($BC$52,2)</f>
        <v>0</v>
      </c>
      <c r="BD51" s="60">
        <f>ROUND($BD$52,2)</f>
        <v>0</v>
      </c>
      <c r="BS51" s="40" t="s">
        <v>66</v>
      </c>
      <c r="BT51" s="40" t="s">
        <v>67</v>
      </c>
      <c r="BV51" s="40" t="s">
        <v>68</v>
      </c>
      <c r="BW51" s="40" t="s">
        <v>4</v>
      </c>
      <c r="BX51" s="40" t="s">
        <v>69</v>
      </c>
    </row>
    <row r="52" spans="1:76" s="61" customFormat="1" ht="28.5" customHeight="1">
      <c r="A52" s="154" t="s">
        <v>123</v>
      </c>
      <c r="B52" s="62"/>
      <c r="C52" s="63"/>
      <c r="D52" s="147" t="s">
        <v>13</v>
      </c>
      <c r="E52" s="148"/>
      <c r="F52" s="148"/>
      <c r="G52" s="148"/>
      <c r="H52" s="148"/>
      <c r="I52" s="63"/>
      <c r="J52" s="147" t="s">
        <v>15</v>
      </c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5">
        <f>'S02 - Publicita EU (šablo...'!$J$25</f>
        <v>0</v>
      </c>
      <c r="AH52" s="146"/>
      <c r="AI52" s="146"/>
      <c r="AJ52" s="146"/>
      <c r="AK52" s="146"/>
      <c r="AL52" s="146"/>
      <c r="AM52" s="146"/>
      <c r="AN52" s="145">
        <f>SUM($AG$52,$AT$52)</f>
        <v>0</v>
      </c>
      <c r="AO52" s="146"/>
      <c r="AP52" s="146"/>
      <c r="AQ52" s="64" t="s">
        <v>70</v>
      </c>
      <c r="AR52" s="62"/>
      <c r="AS52" s="65">
        <v>0</v>
      </c>
      <c r="AT52" s="66">
        <f>ROUND(SUM($AV$52:$AW$52),2)</f>
        <v>0</v>
      </c>
      <c r="AU52" s="67">
        <f>'S02 - Publicita EU (šablo...'!$P$71</f>
        <v>0</v>
      </c>
      <c r="AV52" s="66">
        <f>'S02 - Publicita EU (šablo...'!$J$28</f>
        <v>0</v>
      </c>
      <c r="AW52" s="66">
        <f>'S02 - Publicita EU (šablo...'!$J$29</f>
        <v>0</v>
      </c>
      <c r="AX52" s="66">
        <f>'S02 - Publicita EU (šablo...'!$J$30</f>
        <v>0</v>
      </c>
      <c r="AY52" s="66">
        <f>'S02 - Publicita EU (šablo...'!$J$31</f>
        <v>0</v>
      </c>
      <c r="AZ52" s="66">
        <f>'S02 - Publicita EU (šablo...'!$F$28</f>
        <v>0</v>
      </c>
      <c r="BA52" s="66">
        <f>'S02 - Publicita EU (šablo...'!$F$29</f>
        <v>0</v>
      </c>
      <c r="BB52" s="66">
        <f>'S02 - Publicita EU (šablo...'!$F$30</f>
        <v>0</v>
      </c>
      <c r="BC52" s="66">
        <f>'S02 - Publicita EU (šablo...'!$F$31</f>
        <v>0</v>
      </c>
      <c r="BD52" s="68">
        <f>'S02 - Publicita EU (šablo...'!$F$32</f>
        <v>0</v>
      </c>
      <c r="BT52" s="61" t="s">
        <v>19</v>
      </c>
      <c r="BU52" s="61" t="s">
        <v>71</v>
      </c>
      <c r="BV52" s="61" t="s">
        <v>68</v>
      </c>
      <c r="BW52" s="61" t="s">
        <v>4</v>
      </c>
      <c r="BX52" s="61" t="s">
        <v>69</v>
      </c>
    </row>
    <row r="53" spans="2:44" s="6" customFormat="1" ht="30.75" customHeight="1">
      <c r="B53" s="19"/>
      <c r="AR53" s="19"/>
    </row>
    <row r="54" spans="2:44" s="6" customFormat="1" ht="7.5" customHeight="1"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19"/>
    </row>
  </sheetData>
  <mergeCells count="39">
    <mergeCell ref="AG51:AM51"/>
    <mergeCell ref="AN51:AP51"/>
    <mergeCell ref="AR2:BE2"/>
    <mergeCell ref="AN52:AP52"/>
    <mergeCell ref="AG52:AM52"/>
    <mergeCell ref="D52:H52"/>
    <mergeCell ref="J52:AF52"/>
    <mergeCell ref="AM46:AP46"/>
    <mergeCell ref="AS46:AT48"/>
    <mergeCell ref="C49:G49"/>
    <mergeCell ref="I49:AF49"/>
    <mergeCell ref="AG49:AM49"/>
    <mergeCell ref="AN49:AP49"/>
    <mergeCell ref="X32:AB32"/>
    <mergeCell ref="AK32:AO32"/>
    <mergeCell ref="L42:AO42"/>
    <mergeCell ref="AM44:AN44"/>
    <mergeCell ref="L29:O29"/>
    <mergeCell ref="W29:AE29"/>
    <mergeCell ref="AK29:AO29"/>
    <mergeCell ref="L30:O30"/>
    <mergeCell ref="W30:AE30"/>
    <mergeCell ref="AK30:AO30"/>
    <mergeCell ref="L27:O27"/>
    <mergeCell ref="W27:AE27"/>
    <mergeCell ref="AK27:AO27"/>
    <mergeCell ref="L28:O28"/>
    <mergeCell ref="W28:AE28"/>
    <mergeCell ref="AK28:AO28"/>
    <mergeCell ref="L25:O25"/>
    <mergeCell ref="W25:AE25"/>
    <mergeCell ref="AK25:AO25"/>
    <mergeCell ref="L26:O26"/>
    <mergeCell ref="W26:AE26"/>
    <mergeCell ref="AK26:AO26"/>
    <mergeCell ref="K5:AO5"/>
    <mergeCell ref="K6:AO6"/>
    <mergeCell ref="E20:AN20"/>
    <mergeCell ref="AK23:AO23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02 - Publicita EU (šablo...'!C2" tooltip="S02 - Publicita EU (šablo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9"/>
      <c r="B1" s="156"/>
      <c r="C1" s="156"/>
      <c r="D1" s="157" t="s">
        <v>1</v>
      </c>
      <c r="E1" s="156"/>
      <c r="F1" s="158" t="s">
        <v>124</v>
      </c>
      <c r="G1" s="160" t="s">
        <v>125</v>
      </c>
      <c r="H1" s="160"/>
      <c r="I1" s="156"/>
      <c r="J1" s="158" t="s">
        <v>126</v>
      </c>
      <c r="K1" s="157" t="s">
        <v>72</v>
      </c>
      <c r="L1" s="158" t="s">
        <v>127</v>
      </c>
      <c r="M1" s="158"/>
      <c r="N1" s="158"/>
      <c r="O1" s="158"/>
      <c r="P1" s="158"/>
      <c r="Q1" s="158"/>
      <c r="R1" s="158"/>
      <c r="S1" s="158"/>
      <c r="T1" s="158"/>
      <c r="U1" s="161"/>
      <c r="V1" s="16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51" t="s">
        <v>5</v>
      </c>
      <c r="M2" s="123"/>
      <c r="N2" s="123"/>
      <c r="O2" s="123"/>
      <c r="P2" s="123"/>
      <c r="Q2" s="123"/>
      <c r="R2" s="123"/>
      <c r="S2" s="123"/>
      <c r="T2" s="123"/>
      <c r="U2" s="123"/>
      <c r="V2" s="123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73</v>
      </c>
    </row>
    <row r="4" spans="2:46" s="2" customFormat="1" ht="37.5" customHeight="1">
      <c r="B4" s="10"/>
      <c r="D4" s="11" t="s">
        <v>74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6" customFormat="1" ht="15.75" customHeight="1">
      <c r="B6" s="19"/>
      <c r="D6" s="17" t="s">
        <v>14</v>
      </c>
      <c r="K6" s="22"/>
    </row>
    <row r="7" spans="2:11" s="6" customFormat="1" ht="37.5" customHeight="1">
      <c r="B7" s="19"/>
      <c r="E7" s="137" t="s">
        <v>15</v>
      </c>
      <c r="F7" s="129"/>
      <c r="G7" s="129"/>
      <c r="H7" s="129"/>
      <c r="K7" s="22"/>
    </row>
    <row r="8" spans="2:11" s="6" customFormat="1" ht="14.25" customHeight="1">
      <c r="B8" s="19"/>
      <c r="K8" s="22"/>
    </row>
    <row r="9" spans="2:11" s="6" customFormat="1" ht="15" customHeight="1">
      <c r="B9" s="19"/>
      <c r="D9" s="17" t="s">
        <v>17</v>
      </c>
      <c r="F9" s="15"/>
      <c r="I9" s="17" t="s">
        <v>18</v>
      </c>
      <c r="J9" s="15"/>
      <c r="K9" s="22"/>
    </row>
    <row r="10" spans="2:11" s="6" customFormat="1" ht="15" customHeight="1">
      <c r="B10" s="19"/>
      <c r="D10" s="17" t="s">
        <v>20</v>
      </c>
      <c r="F10" s="15" t="s">
        <v>21</v>
      </c>
      <c r="I10" s="17" t="s">
        <v>22</v>
      </c>
      <c r="J10" s="43" t="str">
        <f>'Rekapitulace stavby'!$AN$8</f>
        <v>20.06.2013</v>
      </c>
      <c r="K10" s="22"/>
    </row>
    <row r="11" spans="2:11" s="6" customFormat="1" ht="12" customHeight="1">
      <c r="B11" s="19"/>
      <c r="K11" s="22"/>
    </row>
    <row r="12" spans="2:11" s="6" customFormat="1" ht="15" customHeight="1">
      <c r="B12" s="19"/>
      <c r="D12" s="17" t="s">
        <v>26</v>
      </c>
      <c r="I12" s="17" t="s">
        <v>27</v>
      </c>
      <c r="J12" s="15">
        <f>IF('Rekapitulace stavby'!$AN$10="","",'Rekapitulace stavby'!$AN$10)</f>
      </c>
      <c r="K12" s="22"/>
    </row>
    <row r="13" spans="2:11" s="6" customFormat="1" ht="18.75" customHeight="1">
      <c r="B13" s="19"/>
      <c r="E13" s="15" t="str">
        <f>IF('Rekapitulace stavby'!$E$11="","",'Rekapitulace stavby'!$E$11)</f>
        <v> </v>
      </c>
      <c r="I13" s="17" t="s">
        <v>28</v>
      </c>
      <c r="J13" s="15">
        <f>IF('Rekapitulace stavby'!$AN$11="","",'Rekapitulace stavby'!$AN$11)</f>
      </c>
      <c r="K13" s="22"/>
    </row>
    <row r="14" spans="2:11" s="6" customFormat="1" ht="7.5" customHeight="1">
      <c r="B14" s="19"/>
      <c r="K14" s="22"/>
    </row>
    <row r="15" spans="2:11" s="6" customFormat="1" ht="15" customHeight="1">
      <c r="B15" s="19"/>
      <c r="D15" s="17" t="s">
        <v>29</v>
      </c>
      <c r="I15" s="17" t="s">
        <v>27</v>
      </c>
      <c r="J15" s="15">
        <f>IF('Rekapitulace stavby'!$AN$13="Vyplň údaj","",IF('Rekapitulace stavby'!$AN$13="","",'Rekapitulace stavby'!$AN$13))</f>
      </c>
      <c r="K15" s="22"/>
    </row>
    <row r="16" spans="2:11" s="6" customFormat="1" ht="18.75" customHeight="1">
      <c r="B16" s="19"/>
      <c r="E16" s="15" t="str">
        <f>IF('Rekapitulace stavby'!$E$14="Vyplň údaj","",IF('Rekapitulace stavby'!$E$14="","",'Rekapitulace stavby'!$E$14))</f>
        <v> </v>
      </c>
      <c r="I16" s="17" t="s">
        <v>28</v>
      </c>
      <c r="J16" s="15">
        <f>IF('Rekapitulace stavby'!$AN$14="Vyplň údaj","",IF('Rekapitulace stavby'!$AN$14="","",'Rekapitulace stavby'!$AN$14))</f>
      </c>
      <c r="K16" s="22"/>
    </row>
    <row r="17" spans="2:11" s="6" customFormat="1" ht="7.5" customHeight="1">
      <c r="B17" s="19"/>
      <c r="K17" s="22"/>
    </row>
    <row r="18" spans="2:11" s="6" customFormat="1" ht="15" customHeight="1">
      <c r="B18" s="19"/>
      <c r="D18" s="17" t="s">
        <v>30</v>
      </c>
      <c r="I18" s="17" t="s">
        <v>27</v>
      </c>
      <c r="J18" s="15">
        <f>IF('Rekapitulace stavby'!$AN$16="","",'Rekapitulace stavby'!$AN$16)</f>
      </c>
      <c r="K18" s="22"/>
    </row>
    <row r="19" spans="2:11" s="6" customFormat="1" ht="18.75" customHeight="1">
      <c r="B19" s="19"/>
      <c r="E19" s="15" t="str">
        <f>IF('Rekapitulace stavby'!$E$17="","",'Rekapitulace stavby'!$E$17)</f>
        <v> </v>
      </c>
      <c r="I19" s="17" t="s">
        <v>28</v>
      </c>
      <c r="J19" s="15">
        <f>IF('Rekapitulace stavby'!$AN$17="","",'Rekapitulace stavby'!$AN$17)</f>
      </c>
      <c r="K19" s="22"/>
    </row>
    <row r="20" spans="2:11" s="6" customFormat="1" ht="7.5" customHeight="1">
      <c r="B20" s="19"/>
      <c r="K20" s="22"/>
    </row>
    <row r="21" spans="2:11" s="6" customFormat="1" ht="15" customHeight="1">
      <c r="B21" s="19"/>
      <c r="D21" s="17" t="s">
        <v>32</v>
      </c>
      <c r="K21" s="22"/>
    </row>
    <row r="22" spans="2:11" s="69" customFormat="1" ht="15.75" customHeight="1">
      <c r="B22" s="70"/>
      <c r="E22" s="125"/>
      <c r="F22" s="152"/>
      <c r="G22" s="152"/>
      <c r="H22" s="152"/>
      <c r="K22" s="71"/>
    </row>
    <row r="23" spans="2:11" s="6" customFormat="1" ht="7.5" customHeight="1">
      <c r="B23" s="19"/>
      <c r="K23" s="22"/>
    </row>
    <row r="24" spans="2:11" s="6" customFormat="1" ht="7.5" customHeight="1">
      <c r="B24" s="19"/>
      <c r="D24" s="44"/>
      <c r="E24" s="44"/>
      <c r="F24" s="44"/>
      <c r="G24" s="44"/>
      <c r="H24" s="44"/>
      <c r="I24" s="44"/>
      <c r="J24" s="44"/>
      <c r="K24" s="72"/>
    </row>
    <row r="25" spans="2:11" s="6" customFormat="1" ht="26.25" customHeight="1">
      <c r="B25" s="19"/>
      <c r="D25" s="73" t="s">
        <v>33</v>
      </c>
      <c r="J25" s="55">
        <f>ROUND($J$71,2)</f>
        <v>0</v>
      </c>
      <c r="K25" s="22"/>
    </row>
    <row r="26" spans="2:11" s="6" customFormat="1" ht="7.5" customHeight="1">
      <c r="B26" s="19"/>
      <c r="D26" s="44"/>
      <c r="E26" s="44"/>
      <c r="F26" s="44"/>
      <c r="G26" s="44"/>
      <c r="H26" s="44"/>
      <c r="I26" s="44"/>
      <c r="J26" s="44"/>
      <c r="K26" s="72"/>
    </row>
    <row r="27" spans="2:11" s="6" customFormat="1" ht="15" customHeight="1">
      <c r="B27" s="19"/>
      <c r="F27" s="23" t="s">
        <v>35</v>
      </c>
      <c r="I27" s="23" t="s">
        <v>34</v>
      </c>
      <c r="J27" s="23" t="s">
        <v>36</v>
      </c>
      <c r="K27" s="22"/>
    </row>
    <row r="28" spans="2:11" s="6" customFormat="1" ht="15" customHeight="1">
      <c r="B28" s="19"/>
      <c r="D28" s="26" t="s">
        <v>37</v>
      </c>
      <c r="E28" s="26" t="s">
        <v>38</v>
      </c>
      <c r="F28" s="74">
        <f>ROUND(SUM($BE$71:$BE$81),2)</f>
        <v>0</v>
      </c>
      <c r="I28" s="75">
        <v>0.21</v>
      </c>
      <c r="J28" s="74">
        <f>ROUND(ROUND((SUM($BE$71:$BE$81)),2)*$I$28,2)</f>
        <v>0</v>
      </c>
      <c r="K28" s="22"/>
    </row>
    <row r="29" spans="2:11" s="6" customFormat="1" ht="15" customHeight="1">
      <c r="B29" s="19"/>
      <c r="E29" s="26" t="s">
        <v>39</v>
      </c>
      <c r="F29" s="74">
        <f>ROUND(SUM($BF$71:$BF$81),2)</f>
        <v>0</v>
      </c>
      <c r="I29" s="75">
        <v>0.15</v>
      </c>
      <c r="J29" s="74">
        <f>ROUND(ROUND((SUM($BF$71:$BF$81)),2)*$I$29,2)</f>
        <v>0</v>
      </c>
      <c r="K29" s="22"/>
    </row>
    <row r="30" spans="2:11" s="6" customFormat="1" ht="15" customHeight="1" hidden="1">
      <c r="B30" s="19"/>
      <c r="E30" s="26" t="s">
        <v>40</v>
      </c>
      <c r="F30" s="74">
        <f>ROUND(SUM($BG$71:$BG$81),2)</f>
        <v>0</v>
      </c>
      <c r="I30" s="75">
        <v>0.21</v>
      </c>
      <c r="J30" s="74">
        <v>0</v>
      </c>
      <c r="K30" s="22"/>
    </row>
    <row r="31" spans="2:11" s="6" customFormat="1" ht="15" customHeight="1" hidden="1">
      <c r="B31" s="19"/>
      <c r="E31" s="26" t="s">
        <v>41</v>
      </c>
      <c r="F31" s="74">
        <f>ROUND(SUM($BH$71:$BH$81),2)</f>
        <v>0</v>
      </c>
      <c r="I31" s="75">
        <v>0.15</v>
      </c>
      <c r="J31" s="74">
        <v>0</v>
      </c>
      <c r="K31" s="22"/>
    </row>
    <row r="32" spans="2:11" s="6" customFormat="1" ht="15" customHeight="1" hidden="1">
      <c r="B32" s="19"/>
      <c r="E32" s="26" t="s">
        <v>42</v>
      </c>
      <c r="F32" s="74">
        <f>ROUND(SUM($BI$71:$BI$81),2)</f>
        <v>0</v>
      </c>
      <c r="I32" s="75">
        <v>0</v>
      </c>
      <c r="J32" s="74">
        <v>0</v>
      </c>
      <c r="K32" s="22"/>
    </row>
    <row r="33" spans="2:11" s="6" customFormat="1" ht="7.5" customHeight="1">
      <c r="B33" s="19"/>
      <c r="K33" s="22"/>
    </row>
    <row r="34" spans="2:11" s="6" customFormat="1" ht="26.25" customHeight="1">
      <c r="B34" s="19"/>
      <c r="C34" s="28"/>
      <c r="D34" s="29" t="s">
        <v>43</v>
      </c>
      <c r="E34" s="30"/>
      <c r="F34" s="30"/>
      <c r="G34" s="76" t="s">
        <v>44</v>
      </c>
      <c r="H34" s="31" t="s">
        <v>45</v>
      </c>
      <c r="I34" s="30"/>
      <c r="J34" s="32">
        <f>SUM($J$25:$J$32)</f>
        <v>0</v>
      </c>
      <c r="K34" s="77"/>
    </row>
    <row r="35" spans="2:11" s="6" customFormat="1" ht="15" customHeight="1">
      <c r="B35" s="34"/>
      <c r="C35" s="35"/>
      <c r="D35" s="35"/>
      <c r="E35" s="35"/>
      <c r="F35" s="35"/>
      <c r="G35" s="35"/>
      <c r="H35" s="35"/>
      <c r="I35" s="35"/>
      <c r="J35" s="35"/>
      <c r="K35" s="36"/>
    </row>
    <row r="39" spans="2:11" s="6" customFormat="1" ht="7.5" customHeight="1">
      <c r="B39" s="37"/>
      <c r="C39" s="38"/>
      <c r="D39" s="38"/>
      <c r="E39" s="38"/>
      <c r="F39" s="38"/>
      <c r="G39" s="38"/>
      <c r="H39" s="38"/>
      <c r="I39" s="38"/>
      <c r="J39" s="38"/>
      <c r="K39" s="78"/>
    </row>
    <row r="40" spans="2:11" s="6" customFormat="1" ht="37.5" customHeight="1">
      <c r="B40" s="19"/>
      <c r="C40" s="11" t="s">
        <v>75</v>
      </c>
      <c r="K40" s="22"/>
    </row>
    <row r="41" spans="2:11" s="6" customFormat="1" ht="7.5" customHeight="1">
      <c r="B41" s="19"/>
      <c r="K41" s="22"/>
    </row>
    <row r="42" spans="2:11" s="6" customFormat="1" ht="15" customHeight="1">
      <c r="B42" s="19"/>
      <c r="C42" s="17" t="s">
        <v>14</v>
      </c>
      <c r="K42" s="22"/>
    </row>
    <row r="43" spans="2:11" s="6" customFormat="1" ht="19.5" customHeight="1">
      <c r="B43" s="19"/>
      <c r="E43" s="137" t="str">
        <f>$E$7</f>
        <v>Publicita EU (šablona R01)</v>
      </c>
      <c r="F43" s="129"/>
      <c r="G43" s="129"/>
      <c r="H43" s="129"/>
      <c r="K43" s="22"/>
    </row>
    <row r="44" spans="2:11" s="6" customFormat="1" ht="7.5" customHeight="1">
      <c r="B44" s="19"/>
      <c r="K44" s="22"/>
    </row>
    <row r="45" spans="2:11" s="6" customFormat="1" ht="18.75" customHeight="1">
      <c r="B45" s="19"/>
      <c r="C45" s="17" t="s">
        <v>20</v>
      </c>
      <c r="F45" s="15" t="str">
        <f>$F$10</f>
        <v> </v>
      </c>
      <c r="I45" s="17" t="s">
        <v>22</v>
      </c>
      <c r="J45" s="43" t="str">
        <f>IF($J$10="","",$J$10)</f>
        <v>20.06.2013</v>
      </c>
      <c r="K45" s="22"/>
    </row>
    <row r="46" spans="2:11" s="6" customFormat="1" ht="7.5" customHeight="1">
      <c r="B46" s="19"/>
      <c r="K46" s="22"/>
    </row>
    <row r="47" spans="2:11" s="6" customFormat="1" ht="15.75" customHeight="1">
      <c r="B47" s="19"/>
      <c r="C47" s="17" t="s">
        <v>26</v>
      </c>
      <c r="F47" s="15" t="str">
        <f>$E$13</f>
        <v> </v>
      </c>
      <c r="I47" s="17" t="s">
        <v>30</v>
      </c>
      <c r="J47" s="15" t="str">
        <f>$E$19</f>
        <v> </v>
      </c>
      <c r="K47" s="22"/>
    </row>
    <row r="48" spans="2:11" s="6" customFormat="1" ht="15" customHeight="1">
      <c r="B48" s="19"/>
      <c r="C48" s="17" t="s">
        <v>29</v>
      </c>
      <c r="F48" s="15" t="str">
        <f>IF($E$16="","",$E$16)</f>
        <v> </v>
      </c>
      <c r="K48" s="22"/>
    </row>
    <row r="49" spans="2:11" s="6" customFormat="1" ht="11.25" customHeight="1">
      <c r="B49" s="19"/>
      <c r="K49" s="22"/>
    </row>
    <row r="50" spans="2:11" s="6" customFormat="1" ht="30" customHeight="1">
      <c r="B50" s="19"/>
      <c r="C50" s="79" t="s">
        <v>76</v>
      </c>
      <c r="D50" s="28"/>
      <c r="E50" s="28"/>
      <c r="F50" s="28"/>
      <c r="G50" s="28"/>
      <c r="H50" s="28"/>
      <c r="I50" s="28"/>
      <c r="J50" s="80" t="s">
        <v>77</v>
      </c>
      <c r="K50" s="33"/>
    </row>
    <row r="51" spans="2:11" s="6" customFormat="1" ht="11.25" customHeight="1">
      <c r="B51" s="19"/>
      <c r="K51" s="22"/>
    </row>
    <row r="52" spans="2:47" s="6" customFormat="1" ht="30" customHeight="1">
      <c r="B52" s="19"/>
      <c r="C52" s="54" t="s">
        <v>78</v>
      </c>
      <c r="J52" s="55">
        <f>$J$71</f>
        <v>0</v>
      </c>
      <c r="K52" s="22"/>
      <c r="AU52" s="6" t="s">
        <v>79</v>
      </c>
    </row>
    <row r="53" spans="2:11" s="81" customFormat="1" ht="25.5" customHeight="1">
      <c r="B53" s="82"/>
      <c r="D53" s="83" t="s">
        <v>80</v>
      </c>
      <c r="E53" s="83"/>
      <c r="F53" s="83"/>
      <c r="G53" s="83"/>
      <c r="H53" s="83"/>
      <c r="I53" s="83"/>
      <c r="J53" s="84">
        <f>$J$72</f>
        <v>0</v>
      </c>
      <c r="K53" s="85"/>
    </row>
    <row r="54" spans="2:11" s="6" customFormat="1" ht="22.5" customHeight="1">
      <c r="B54" s="19"/>
      <c r="K54" s="22"/>
    </row>
    <row r="55" spans="2:11" s="6" customFormat="1" ht="7.5" customHeight="1">
      <c r="B55" s="34"/>
      <c r="C55" s="35"/>
      <c r="D55" s="35"/>
      <c r="E55" s="35"/>
      <c r="F55" s="35"/>
      <c r="G55" s="35"/>
      <c r="H55" s="35"/>
      <c r="I55" s="35"/>
      <c r="J55" s="35"/>
      <c r="K55" s="36"/>
    </row>
    <row r="59" spans="2:12" s="6" customFormat="1" ht="7.5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19"/>
    </row>
    <row r="60" spans="2:12" s="6" customFormat="1" ht="37.5" customHeight="1">
      <c r="B60" s="19"/>
      <c r="C60" s="11" t="s">
        <v>81</v>
      </c>
      <c r="L60" s="19"/>
    </row>
    <row r="61" spans="2:12" s="6" customFormat="1" ht="7.5" customHeight="1">
      <c r="B61" s="19"/>
      <c r="L61" s="19"/>
    </row>
    <row r="62" spans="2:12" s="6" customFormat="1" ht="15" customHeight="1">
      <c r="B62" s="19"/>
      <c r="C62" s="17" t="s">
        <v>14</v>
      </c>
      <c r="L62" s="19"/>
    </row>
    <row r="63" spans="2:12" s="6" customFormat="1" ht="19.5" customHeight="1">
      <c r="B63" s="19"/>
      <c r="E63" s="137" t="str">
        <f>$E$7</f>
        <v>Publicita EU (šablona R01)</v>
      </c>
      <c r="F63" s="129"/>
      <c r="G63" s="129"/>
      <c r="H63" s="129"/>
      <c r="L63" s="19"/>
    </row>
    <row r="64" spans="2:12" s="6" customFormat="1" ht="7.5" customHeight="1">
      <c r="B64" s="19"/>
      <c r="L64" s="19"/>
    </row>
    <row r="65" spans="2:12" s="6" customFormat="1" ht="18.75" customHeight="1">
      <c r="B65" s="19"/>
      <c r="C65" s="17" t="s">
        <v>20</v>
      </c>
      <c r="F65" s="15" t="str">
        <f>$F$10</f>
        <v> </v>
      </c>
      <c r="I65" s="17" t="s">
        <v>22</v>
      </c>
      <c r="J65" s="43" t="str">
        <f>IF($J$10="","",$J$10)</f>
        <v>20.06.2013</v>
      </c>
      <c r="L65" s="19"/>
    </row>
    <row r="66" spans="2:12" s="6" customFormat="1" ht="7.5" customHeight="1">
      <c r="B66" s="19"/>
      <c r="L66" s="19"/>
    </row>
    <row r="67" spans="2:12" s="6" customFormat="1" ht="15.75" customHeight="1">
      <c r="B67" s="19"/>
      <c r="C67" s="17" t="s">
        <v>26</v>
      </c>
      <c r="F67" s="15" t="str">
        <f>$E$13</f>
        <v> </v>
      </c>
      <c r="I67" s="17" t="s">
        <v>30</v>
      </c>
      <c r="J67" s="15" t="str">
        <f>$E$19</f>
        <v> </v>
      </c>
      <c r="L67" s="19"/>
    </row>
    <row r="68" spans="2:12" s="6" customFormat="1" ht="15" customHeight="1">
      <c r="B68" s="19"/>
      <c r="C68" s="17" t="s">
        <v>29</v>
      </c>
      <c r="F68" s="15" t="str">
        <f>IF($E$16="","",$E$16)</f>
        <v> </v>
      </c>
      <c r="L68" s="19"/>
    </row>
    <row r="69" spans="2:12" s="6" customFormat="1" ht="11.25" customHeight="1">
      <c r="B69" s="19"/>
      <c r="L69" s="19"/>
    </row>
    <row r="70" spans="2:20" s="86" customFormat="1" ht="30" customHeight="1">
      <c r="B70" s="87"/>
      <c r="C70" s="88" t="s">
        <v>82</v>
      </c>
      <c r="D70" s="89" t="s">
        <v>52</v>
      </c>
      <c r="E70" s="89" t="s">
        <v>48</v>
      </c>
      <c r="F70" s="89" t="s">
        <v>83</v>
      </c>
      <c r="G70" s="89" t="s">
        <v>84</v>
      </c>
      <c r="H70" s="89" t="s">
        <v>85</v>
      </c>
      <c r="I70" s="89" t="s">
        <v>86</v>
      </c>
      <c r="J70" s="89" t="s">
        <v>87</v>
      </c>
      <c r="K70" s="90" t="s">
        <v>88</v>
      </c>
      <c r="L70" s="87"/>
      <c r="M70" s="49" t="s">
        <v>89</v>
      </c>
      <c r="N70" s="50" t="s">
        <v>37</v>
      </c>
      <c r="O70" s="50" t="s">
        <v>90</v>
      </c>
      <c r="P70" s="50" t="s">
        <v>91</v>
      </c>
      <c r="Q70" s="50" t="s">
        <v>92</v>
      </c>
      <c r="R70" s="50" t="s">
        <v>93</v>
      </c>
      <c r="S70" s="50" t="s">
        <v>94</v>
      </c>
      <c r="T70" s="51" t="s">
        <v>95</v>
      </c>
    </row>
    <row r="71" spans="2:63" s="6" customFormat="1" ht="30" customHeight="1">
      <c r="B71" s="19"/>
      <c r="C71" s="54" t="s">
        <v>78</v>
      </c>
      <c r="J71" s="91">
        <f>$BK$71</f>
        <v>0</v>
      </c>
      <c r="L71" s="19"/>
      <c r="M71" s="53"/>
      <c r="N71" s="44"/>
      <c r="O71" s="44"/>
      <c r="P71" s="92">
        <f>$P$72</f>
        <v>0</v>
      </c>
      <c r="Q71" s="44"/>
      <c r="R71" s="92">
        <f>$R$72</f>
        <v>0</v>
      </c>
      <c r="S71" s="44"/>
      <c r="T71" s="93">
        <f>$T$72</f>
        <v>0</v>
      </c>
      <c r="AT71" s="6" t="s">
        <v>66</v>
      </c>
      <c r="AU71" s="6" t="s">
        <v>79</v>
      </c>
      <c r="BK71" s="94">
        <f>$BK$72</f>
        <v>0</v>
      </c>
    </row>
    <row r="72" spans="2:63" s="95" customFormat="1" ht="37.5" customHeight="1">
      <c r="B72" s="96"/>
      <c r="D72" s="97" t="s">
        <v>66</v>
      </c>
      <c r="E72" s="98" t="s">
        <v>96</v>
      </c>
      <c r="F72" s="98" t="s">
        <v>97</v>
      </c>
      <c r="J72" s="99">
        <f>$BK$72</f>
        <v>0</v>
      </c>
      <c r="L72" s="96"/>
      <c r="M72" s="100"/>
      <c r="P72" s="101">
        <f>SUM($P$73:$P$81)</f>
        <v>0</v>
      </c>
      <c r="R72" s="101">
        <f>SUM($R$73:$R$81)</f>
        <v>0</v>
      </c>
      <c r="T72" s="102">
        <f>SUM($T$73:$T$81)</f>
        <v>0</v>
      </c>
      <c r="AR72" s="97" t="s">
        <v>98</v>
      </c>
      <c r="AT72" s="97" t="s">
        <v>66</v>
      </c>
      <c r="AU72" s="97" t="s">
        <v>67</v>
      </c>
      <c r="AY72" s="97" t="s">
        <v>99</v>
      </c>
      <c r="BK72" s="103">
        <f>SUM($BK$73:$BK$81)</f>
        <v>0</v>
      </c>
    </row>
    <row r="73" spans="2:65" s="6" customFormat="1" ht="15.75" customHeight="1">
      <c r="B73" s="19"/>
      <c r="C73" s="104" t="s">
        <v>19</v>
      </c>
      <c r="D73" s="104" t="s">
        <v>100</v>
      </c>
      <c r="E73" s="105" t="s">
        <v>101</v>
      </c>
      <c r="F73" s="106" t="s">
        <v>102</v>
      </c>
      <c r="G73" s="107" t="s">
        <v>103</v>
      </c>
      <c r="H73" s="108">
        <v>1</v>
      </c>
      <c r="I73" s="109">
        <v>0</v>
      </c>
      <c r="J73" s="109">
        <f>ROUND($I$73*$H$73,2)</f>
        <v>0</v>
      </c>
      <c r="K73" s="106"/>
      <c r="L73" s="19"/>
      <c r="M73" s="110"/>
      <c r="N73" s="111" t="s">
        <v>38</v>
      </c>
      <c r="O73" s="112">
        <v>0</v>
      </c>
      <c r="P73" s="112">
        <f>$O$73*$H$73</f>
        <v>0</v>
      </c>
      <c r="Q73" s="112">
        <v>0</v>
      </c>
      <c r="R73" s="112">
        <f>$Q$73*$H$73</f>
        <v>0</v>
      </c>
      <c r="S73" s="112">
        <v>0</v>
      </c>
      <c r="T73" s="113">
        <f>$S$73*$H$73</f>
        <v>0</v>
      </c>
      <c r="AR73" s="69" t="s">
        <v>104</v>
      </c>
      <c r="AT73" s="69" t="s">
        <v>100</v>
      </c>
      <c r="AU73" s="69" t="s">
        <v>19</v>
      </c>
      <c r="AY73" s="6" t="s">
        <v>99</v>
      </c>
      <c r="BE73" s="114">
        <f>IF($N$73="základní",$J$73,0)</f>
        <v>0</v>
      </c>
      <c r="BF73" s="114">
        <f>IF($N$73="snížená",$J$73,0)</f>
        <v>0</v>
      </c>
      <c r="BG73" s="114">
        <f>IF($N$73="zákl. přenesená",$J$73,0)</f>
        <v>0</v>
      </c>
      <c r="BH73" s="114">
        <f>IF($N$73="sníž. přenesená",$J$73,0)</f>
        <v>0</v>
      </c>
      <c r="BI73" s="114">
        <f>IF($N$73="nulová",$J$73,0)</f>
        <v>0</v>
      </c>
      <c r="BJ73" s="69" t="s">
        <v>19</v>
      </c>
      <c r="BK73" s="114">
        <f>ROUND($I$73*$H$73,2)</f>
        <v>0</v>
      </c>
      <c r="BL73" s="69" t="s">
        <v>104</v>
      </c>
      <c r="BM73" s="69" t="s">
        <v>105</v>
      </c>
    </row>
    <row r="74" spans="2:47" s="6" customFormat="1" ht="16.5" customHeight="1">
      <c r="B74" s="19"/>
      <c r="D74" s="115" t="s">
        <v>106</v>
      </c>
      <c r="F74" s="116" t="s">
        <v>107</v>
      </c>
      <c r="L74" s="19"/>
      <c r="M74" s="46"/>
      <c r="T74" s="47"/>
      <c r="AT74" s="6" t="s">
        <v>106</v>
      </c>
      <c r="AU74" s="6" t="s">
        <v>19</v>
      </c>
    </row>
    <row r="75" spans="2:47" s="6" customFormat="1" ht="84.75" customHeight="1">
      <c r="B75" s="19"/>
      <c r="D75" s="117" t="s">
        <v>108</v>
      </c>
      <c r="F75" s="118" t="s">
        <v>109</v>
      </c>
      <c r="L75" s="19"/>
      <c r="M75" s="46"/>
      <c r="T75" s="47"/>
      <c r="AT75" s="6" t="s">
        <v>108</v>
      </c>
      <c r="AU75" s="6" t="s">
        <v>19</v>
      </c>
    </row>
    <row r="76" spans="2:65" s="6" customFormat="1" ht="15.75" customHeight="1">
      <c r="B76" s="19"/>
      <c r="C76" s="104" t="s">
        <v>73</v>
      </c>
      <c r="D76" s="104" t="s">
        <v>100</v>
      </c>
      <c r="E76" s="105" t="s">
        <v>110</v>
      </c>
      <c r="F76" s="106" t="s">
        <v>111</v>
      </c>
      <c r="G76" s="107" t="s">
        <v>103</v>
      </c>
      <c r="H76" s="108">
        <v>1</v>
      </c>
      <c r="I76" s="109">
        <v>0</v>
      </c>
      <c r="J76" s="109">
        <f>ROUND($I$76*$H$76,2)</f>
        <v>0</v>
      </c>
      <c r="K76" s="106"/>
      <c r="L76" s="19"/>
      <c r="M76" s="110"/>
      <c r="N76" s="111" t="s">
        <v>38</v>
      </c>
      <c r="O76" s="112">
        <v>0</v>
      </c>
      <c r="P76" s="112">
        <f>$O$76*$H$76</f>
        <v>0</v>
      </c>
      <c r="Q76" s="112">
        <v>0</v>
      </c>
      <c r="R76" s="112">
        <f>$Q$76*$H$76</f>
        <v>0</v>
      </c>
      <c r="S76" s="112">
        <v>0</v>
      </c>
      <c r="T76" s="113">
        <f>$S$76*$H$76</f>
        <v>0</v>
      </c>
      <c r="AR76" s="69" t="s">
        <v>104</v>
      </c>
      <c r="AT76" s="69" t="s">
        <v>100</v>
      </c>
      <c r="AU76" s="69" t="s">
        <v>19</v>
      </c>
      <c r="AY76" s="6" t="s">
        <v>99</v>
      </c>
      <c r="BE76" s="114">
        <f>IF($N$76="základní",$J$76,0)</f>
        <v>0</v>
      </c>
      <c r="BF76" s="114">
        <f>IF($N$76="snížená",$J$76,0)</f>
        <v>0</v>
      </c>
      <c r="BG76" s="114">
        <f>IF($N$76="zákl. přenesená",$J$76,0)</f>
        <v>0</v>
      </c>
      <c r="BH76" s="114">
        <f>IF($N$76="sníž. přenesená",$J$76,0)</f>
        <v>0</v>
      </c>
      <c r="BI76" s="114">
        <f>IF($N$76="nulová",$J$76,0)</f>
        <v>0</v>
      </c>
      <c r="BJ76" s="69" t="s">
        <v>19</v>
      </c>
      <c r="BK76" s="114">
        <f>ROUND($I$76*$H$76,2)</f>
        <v>0</v>
      </c>
      <c r="BL76" s="69" t="s">
        <v>104</v>
      </c>
      <c r="BM76" s="69" t="s">
        <v>112</v>
      </c>
    </row>
    <row r="77" spans="2:47" s="6" customFormat="1" ht="27" customHeight="1">
      <c r="B77" s="19"/>
      <c r="D77" s="115" t="s">
        <v>106</v>
      </c>
      <c r="F77" s="116" t="s">
        <v>113</v>
      </c>
      <c r="L77" s="19"/>
      <c r="M77" s="46"/>
      <c r="T77" s="47"/>
      <c r="AT77" s="6" t="s">
        <v>106</v>
      </c>
      <c r="AU77" s="6" t="s">
        <v>19</v>
      </c>
    </row>
    <row r="78" spans="2:47" s="6" customFormat="1" ht="57.75" customHeight="1">
      <c r="B78" s="19"/>
      <c r="D78" s="117" t="s">
        <v>108</v>
      </c>
      <c r="F78" s="118" t="s">
        <v>114</v>
      </c>
      <c r="L78" s="19"/>
      <c r="M78" s="46"/>
      <c r="T78" s="47"/>
      <c r="AT78" s="6" t="s">
        <v>108</v>
      </c>
      <c r="AU78" s="6" t="s">
        <v>19</v>
      </c>
    </row>
    <row r="79" spans="2:65" s="6" customFormat="1" ht="15.75" customHeight="1">
      <c r="B79" s="19"/>
      <c r="C79" s="104" t="s">
        <v>115</v>
      </c>
      <c r="D79" s="104" t="s">
        <v>100</v>
      </c>
      <c r="E79" s="105" t="s">
        <v>116</v>
      </c>
      <c r="F79" s="106" t="s">
        <v>117</v>
      </c>
      <c r="G79" s="107" t="s">
        <v>103</v>
      </c>
      <c r="H79" s="108">
        <v>1</v>
      </c>
      <c r="I79" s="109">
        <v>0</v>
      </c>
      <c r="J79" s="109">
        <f>ROUND($I$79*$H$79,2)</f>
        <v>0</v>
      </c>
      <c r="K79" s="106"/>
      <c r="L79" s="19"/>
      <c r="M79" s="110"/>
      <c r="N79" s="111" t="s">
        <v>38</v>
      </c>
      <c r="O79" s="112">
        <v>0</v>
      </c>
      <c r="P79" s="112">
        <f>$O$79*$H$79</f>
        <v>0</v>
      </c>
      <c r="Q79" s="112">
        <v>0</v>
      </c>
      <c r="R79" s="112">
        <f>$Q$79*$H$79</f>
        <v>0</v>
      </c>
      <c r="S79" s="112">
        <v>0</v>
      </c>
      <c r="T79" s="113">
        <f>$S$79*$H$79</f>
        <v>0</v>
      </c>
      <c r="AR79" s="69" t="s">
        <v>104</v>
      </c>
      <c r="AT79" s="69" t="s">
        <v>100</v>
      </c>
      <c r="AU79" s="69" t="s">
        <v>19</v>
      </c>
      <c r="AY79" s="6" t="s">
        <v>99</v>
      </c>
      <c r="BE79" s="114">
        <f>IF($N$79="základní",$J$79,0)</f>
        <v>0</v>
      </c>
      <c r="BF79" s="114">
        <f>IF($N$79="snížená",$J$79,0)</f>
        <v>0</v>
      </c>
      <c r="BG79" s="114">
        <f>IF($N$79="zákl. přenesená",$J$79,0)</f>
        <v>0</v>
      </c>
      <c r="BH79" s="114">
        <f>IF($N$79="sníž. přenesená",$J$79,0)</f>
        <v>0</v>
      </c>
      <c r="BI79" s="114">
        <f>IF($N$79="nulová",$J$79,0)</f>
        <v>0</v>
      </c>
      <c r="BJ79" s="69" t="s">
        <v>19</v>
      </c>
      <c r="BK79" s="114">
        <f>ROUND($I$79*$H$79,2)</f>
        <v>0</v>
      </c>
      <c r="BL79" s="69" t="s">
        <v>104</v>
      </c>
      <c r="BM79" s="69" t="s">
        <v>118</v>
      </c>
    </row>
    <row r="80" spans="2:47" s="6" customFormat="1" ht="27" customHeight="1">
      <c r="B80" s="19"/>
      <c r="D80" s="115" t="s">
        <v>106</v>
      </c>
      <c r="F80" s="116" t="s">
        <v>119</v>
      </c>
      <c r="L80" s="19"/>
      <c r="M80" s="46"/>
      <c r="T80" s="47"/>
      <c r="AT80" s="6" t="s">
        <v>106</v>
      </c>
      <c r="AU80" s="6" t="s">
        <v>19</v>
      </c>
    </row>
    <row r="81" spans="2:47" s="6" customFormat="1" ht="44.25" customHeight="1">
      <c r="B81" s="19"/>
      <c r="D81" s="117" t="s">
        <v>108</v>
      </c>
      <c r="F81" s="118" t="s">
        <v>120</v>
      </c>
      <c r="L81" s="19"/>
      <c r="M81" s="119"/>
      <c r="N81" s="120"/>
      <c r="O81" s="120"/>
      <c r="P81" s="120"/>
      <c r="Q81" s="120"/>
      <c r="R81" s="120"/>
      <c r="S81" s="120"/>
      <c r="T81" s="121"/>
      <c r="AT81" s="6" t="s">
        <v>108</v>
      </c>
      <c r="AU81" s="6" t="s">
        <v>19</v>
      </c>
    </row>
    <row r="82" spans="2:12" s="6" customFormat="1" ht="7.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19"/>
    </row>
    <row r="83" spans="12:43" ht="14.25" customHeight="1">
      <c r="L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</sheetData>
  <autoFilter ref="C70:K70"/>
  <mergeCells count="6">
    <mergeCell ref="G1:H1"/>
    <mergeCell ref="L2:V2"/>
    <mergeCell ref="E7:H7"/>
    <mergeCell ref="E22:H22"/>
    <mergeCell ref="E43:H43"/>
    <mergeCell ref="E63:H63"/>
  </mergeCells>
  <hyperlinks>
    <hyperlink ref="F1:G1" location="C2" tooltip="Krycí list soupisu" display="1) Krycí list soupisu"/>
    <hyperlink ref="G1:H1" location="C50" tooltip="Rekapitulace" display="2) Rekapitulace"/>
    <hyperlink ref="J1" location="C7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162" customWidth="1"/>
    <col min="2" max="2" width="1.66796875" style="162" customWidth="1"/>
    <col min="3" max="4" width="5" style="162" customWidth="1"/>
    <col min="5" max="5" width="11.66015625" style="162" customWidth="1"/>
    <col min="6" max="6" width="9.16015625" style="162" customWidth="1"/>
    <col min="7" max="7" width="5" style="162" customWidth="1"/>
    <col min="8" max="8" width="77.83203125" style="162" customWidth="1"/>
    <col min="9" max="10" width="20" style="162" customWidth="1"/>
    <col min="11" max="11" width="1.66796875" style="162" customWidth="1"/>
    <col min="12" max="16384" width="9.33203125" style="162" customWidth="1"/>
  </cols>
  <sheetData>
    <row r="1" ht="37.5" customHeight="1"/>
    <row r="2" spans="2:11" ht="7.5" customHeight="1">
      <c r="B2" s="163"/>
      <c r="C2" s="164"/>
      <c r="D2" s="164"/>
      <c r="E2" s="164"/>
      <c r="F2" s="164"/>
      <c r="G2" s="164"/>
      <c r="H2" s="164"/>
      <c r="I2" s="164"/>
      <c r="J2" s="164"/>
      <c r="K2" s="165"/>
    </row>
    <row r="3" spans="2:11" s="169" customFormat="1" ht="45" customHeight="1">
      <c r="B3" s="166"/>
      <c r="C3" s="167" t="s">
        <v>128</v>
      </c>
      <c r="D3" s="167"/>
      <c r="E3" s="167"/>
      <c r="F3" s="167"/>
      <c r="G3" s="167"/>
      <c r="H3" s="167"/>
      <c r="I3" s="167"/>
      <c r="J3" s="167"/>
      <c r="K3" s="168"/>
    </row>
    <row r="4" spans="2:11" ht="25.5" customHeight="1">
      <c r="B4" s="170"/>
      <c r="C4" s="171" t="s">
        <v>129</v>
      </c>
      <c r="D4" s="171"/>
      <c r="E4" s="171"/>
      <c r="F4" s="171"/>
      <c r="G4" s="171"/>
      <c r="H4" s="171"/>
      <c r="I4" s="171"/>
      <c r="J4" s="171"/>
      <c r="K4" s="172"/>
    </row>
    <row r="5" spans="2:11" ht="5.25" customHeight="1">
      <c r="B5" s="170"/>
      <c r="C5" s="173"/>
      <c r="D5" s="173"/>
      <c r="E5" s="173"/>
      <c r="F5" s="173"/>
      <c r="G5" s="173"/>
      <c r="H5" s="173"/>
      <c r="I5" s="173"/>
      <c r="J5" s="173"/>
      <c r="K5" s="172"/>
    </row>
    <row r="6" spans="2:11" ht="15" customHeight="1">
      <c r="B6" s="170"/>
      <c r="C6" s="174" t="s">
        <v>130</v>
      </c>
      <c r="D6" s="174"/>
      <c r="E6" s="174"/>
      <c r="F6" s="174"/>
      <c r="G6" s="174"/>
      <c r="H6" s="174"/>
      <c r="I6" s="174"/>
      <c r="J6" s="174"/>
      <c r="K6" s="172"/>
    </row>
    <row r="7" spans="2:11" ht="15" customHeight="1">
      <c r="B7" s="175"/>
      <c r="C7" s="174" t="s">
        <v>131</v>
      </c>
      <c r="D7" s="174"/>
      <c r="E7" s="174"/>
      <c r="F7" s="174"/>
      <c r="G7" s="174"/>
      <c r="H7" s="174"/>
      <c r="I7" s="174"/>
      <c r="J7" s="174"/>
      <c r="K7" s="172"/>
    </row>
    <row r="8" spans="2:11" ht="12.75" customHeight="1">
      <c r="B8" s="175"/>
      <c r="C8" s="176"/>
      <c r="D8" s="176"/>
      <c r="E8" s="176"/>
      <c r="F8" s="176"/>
      <c r="G8" s="176"/>
      <c r="H8" s="176"/>
      <c r="I8" s="176"/>
      <c r="J8" s="176"/>
      <c r="K8" s="172"/>
    </row>
    <row r="9" spans="2:11" ht="15" customHeight="1">
      <c r="B9" s="175"/>
      <c r="C9" s="174" t="s">
        <v>295</v>
      </c>
      <c r="D9" s="174"/>
      <c r="E9" s="174"/>
      <c r="F9" s="174"/>
      <c r="G9" s="174"/>
      <c r="H9" s="174"/>
      <c r="I9" s="174"/>
      <c r="J9" s="174"/>
      <c r="K9" s="172"/>
    </row>
    <row r="10" spans="2:11" ht="15" customHeight="1">
      <c r="B10" s="175"/>
      <c r="C10" s="176"/>
      <c r="D10" s="174" t="s">
        <v>296</v>
      </c>
      <c r="E10" s="174"/>
      <c r="F10" s="174"/>
      <c r="G10" s="174"/>
      <c r="H10" s="174"/>
      <c r="I10" s="174"/>
      <c r="J10" s="174"/>
      <c r="K10" s="172"/>
    </row>
    <row r="11" spans="2:11" ht="15" customHeight="1">
      <c r="B11" s="175"/>
      <c r="C11" s="177"/>
      <c r="D11" s="174" t="s">
        <v>132</v>
      </c>
      <c r="E11" s="174"/>
      <c r="F11" s="174"/>
      <c r="G11" s="174"/>
      <c r="H11" s="174"/>
      <c r="I11" s="174"/>
      <c r="J11" s="174"/>
      <c r="K11" s="172"/>
    </row>
    <row r="12" spans="2:11" ht="12.75" customHeight="1">
      <c r="B12" s="175"/>
      <c r="C12" s="177"/>
      <c r="D12" s="177"/>
      <c r="E12" s="177"/>
      <c r="F12" s="177"/>
      <c r="G12" s="177"/>
      <c r="H12" s="177"/>
      <c r="I12" s="177"/>
      <c r="J12" s="177"/>
      <c r="K12" s="172"/>
    </row>
    <row r="13" spans="2:11" ht="15" customHeight="1">
      <c r="B13" s="175"/>
      <c r="C13" s="177"/>
      <c r="D13" s="174" t="s">
        <v>297</v>
      </c>
      <c r="E13" s="174"/>
      <c r="F13" s="174"/>
      <c r="G13" s="174"/>
      <c r="H13" s="174"/>
      <c r="I13" s="174"/>
      <c r="J13" s="174"/>
      <c r="K13" s="172"/>
    </row>
    <row r="14" spans="2:11" ht="15" customHeight="1">
      <c r="B14" s="175"/>
      <c r="C14" s="177"/>
      <c r="D14" s="174" t="s">
        <v>133</v>
      </c>
      <c r="E14" s="174"/>
      <c r="F14" s="174"/>
      <c r="G14" s="174"/>
      <c r="H14" s="174"/>
      <c r="I14" s="174"/>
      <c r="J14" s="174"/>
      <c r="K14" s="172"/>
    </row>
    <row r="15" spans="2:11" ht="15" customHeight="1">
      <c r="B15" s="175"/>
      <c r="C15" s="177"/>
      <c r="D15" s="174" t="s">
        <v>134</v>
      </c>
      <c r="E15" s="174"/>
      <c r="F15" s="174"/>
      <c r="G15" s="174"/>
      <c r="H15" s="174"/>
      <c r="I15" s="174"/>
      <c r="J15" s="174"/>
      <c r="K15" s="172"/>
    </row>
    <row r="16" spans="2:11" ht="15" customHeight="1">
      <c r="B16" s="175"/>
      <c r="C16" s="177"/>
      <c r="D16" s="177"/>
      <c r="E16" s="178" t="s">
        <v>70</v>
      </c>
      <c r="F16" s="174" t="s">
        <v>135</v>
      </c>
      <c r="G16" s="174"/>
      <c r="H16" s="174"/>
      <c r="I16" s="174"/>
      <c r="J16" s="174"/>
      <c r="K16" s="172"/>
    </row>
    <row r="17" spans="2:11" ht="15" customHeight="1">
      <c r="B17" s="175"/>
      <c r="C17" s="177"/>
      <c r="D17" s="177"/>
      <c r="E17" s="178" t="s">
        <v>136</v>
      </c>
      <c r="F17" s="174" t="s">
        <v>137</v>
      </c>
      <c r="G17" s="174"/>
      <c r="H17" s="174"/>
      <c r="I17" s="174"/>
      <c r="J17" s="174"/>
      <c r="K17" s="172"/>
    </row>
    <row r="18" spans="2:11" ht="15" customHeight="1">
      <c r="B18" s="175"/>
      <c r="C18" s="177"/>
      <c r="D18" s="177"/>
      <c r="E18" s="178" t="s">
        <v>138</v>
      </c>
      <c r="F18" s="174" t="s">
        <v>139</v>
      </c>
      <c r="G18" s="174"/>
      <c r="H18" s="174"/>
      <c r="I18" s="174"/>
      <c r="J18" s="174"/>
      <c r="K18" s="172"/>
    </row>
    <row r="19" spans="2:11" ht="15" customHeight="1">
      <c r="B19" s="175"/>
      <c r="C19" s="177"/>
      <c r="D19" s="177"/>
      <c r="E19" s="178" t="s">
        <v>140</v>
      </c>
      <c r="F19" s="174" t="s">
        <v>141</v>
      </c>
      <c r="G19" s="174"/>
      <c r="H19" s="174"/>
      <c r="I19" s="174"/>
      <c r="J19" s="174"/>
      <c r="K19" s="172"/>
    </row>
    <row r="20" spans="2:11" ht="15" customHeight="1">
      <c r="B20" s="175"/>
      <c r="C20" s="177"/>
      <c r="D20" s="177"/>
      <c r="E20" s="178" t="s">
        <v>96</v>
      </c>
      <c r="F20" s="174" t="s">
        <v>142</v>
      </c>
      <c r="G20" s="174"/>
      <c r="H20" s="174"/>
      <c r="I20" s="174"/>
      <c r="J20" s="174"/>
      <c r="K20" s="172"/>
    </row>
    <row r="21" spans="2:11" ht="15" customHeight="1">
      <c r="B21" s="175"/>
      <c r="C21" s="177"/>
      <c r="D21" s="177"/>
      <c r="E21" s="178" t="s">
        <v>143</v>
      </c>
      <c r="F21" s="174" t="s">
        <v>144</v>
      </c>
      <c r="G21" s="174"/>
      <c r="H21" s="174"/>
      <c r="I21" s="174"/>
      <c r="J21" s="174"/>
      <c r="K21" s="172"/>
    </row>
    <row r="22" spans="2:11" ht="12.75" customHeight="1">
      <c r="B22" s="175"/>
      <c r="C22" s="177"/>
      <c r="D22" s="177"/>
      <c r="E22" s="177"/>
      <c r="F22" s="177"/>
      <c r="G22" s="177"/>
      <c r="H22" s="177"/>
      <c r="I22" s="177"/>
      <c r="J22" s="177"/>
      <c r="K22" s="172"/>
    </row>
    <row r="23" spans="2:11" ht="15" customHeight="1">
      <c r="B23" s="175"/>
      <c r="C23" s="174" t="s">
        <v>298</v>
      </c>
      <c r="D23" s="174"/>
      <c r="E23" s="174"/>
      <c r="F23" s="174"/>
      <c r="G23" s="174"/>
      <c r="H23" s="174"/>
      <c r="I23" s="174"/>
      <c r="J23" s="174"/>
      <c r="K23" s="172"/>
    </row>
    <row r="24" spans="2:11" ht="15" customHeight="1">
      <c r="B24" s="175"/>
      <c r="C24" s="174" t="s">
        <v>145</v>
      </c>
      <c r="D24" s="174"/>
      <c r="E24" s="174"/>
      <c r="F24" s="174"/>
      <c r="G24" s="174"/>
      <c r="H24" s="174"/>
      <c r="I24" s="174"/>
      <c r="J24" s="174"/>
      <c r="K24" s="172"/>
    </row>
    <row r="25" spans="2:11" ht="15" customHeight="1">
      <c r="B25" s="175"/>
      <c r="C25" s="176"/>
      <c r="D25" s="174" t="s">
        <v>299</v>
      </c>
      <c r="E25" s="174"/>
      <c r="F25" s="174"/>
      <c r="G25" s="174"/>
      <c r="H25" s="174"/>
      <c r="I25" s="174"/>
      <c r="J25" s="174"/>
      <c r="K25" s="172"/>
    </row>
    <row r="26" spans="2:11" ht="15" customHeight="1">
      <c r="B26" s="175"/>
      <c r="C26" s="177"/>
      <c r="D26" s="174" t="s">
        <v>146</v>
      </c>
      <c r="E26" s="174"/>
      <c r="F26" s="174"/>
      <c r="G26" s="174"/>
      <c r="H26" s="174"/>
      <c r="I26" s="174"/>
      <c r="J26" s="174"/>
      <c r="K26" s="172"/>
    </row>
    <row r="27" spans="2:11" ht="12.75" customHeight="1">
      <c r="B27" s="175"/>
      <c r="C27" s="177"/>
      <c r="D27" s="177"/>
      <c r="E27" s="177"/>
      <c r="F27" s="177"/>
      <c r="G27" s="177"/>
      <c r="H27" s="177"/>
      <c r="I27" s="177"/>
      <c r="J27" s="177"/>
      <c r="K27" s="172"/>
    </row>
    <row r="28" spans="2:11" ht="15" customHeight="1">
      <c r="B28" s="175"/>
      <c r="C28" s="177"/>
      <c r="D28" s="174" t="s">
        <v>300</v>
      </c>
      <c r="E28" s="174"/>
      <c r="F28" s="174"/>
      <c r="G28" s="174"/>
      <c r="H28" s="174"/>
      <c r="I28" s="174"/>
      <c r="J28" s="174"/>
      <c r="K28" s="172"/>
    </row>
    <row r="29" spans="2:11" ht="15" customHeight="1">
      <c r="B29" s="175"/>
      <c r="C29" s="177"/>
      <c r="D29" s="174" t="s">
        <v>147</v>
      </c>
      <c r="E29" s="174"/>
      <c r="F29" s="174"/>
      <c r="G29" s="174"/>
      <c r="H29" s="174"/>
      <c r="I29" s="174"/>
      <c r="J29" s="174"/>
      <c r="K29" s="172"/>
    </row>
    <row r="30" spans="2:11" ht="12.75" customHeight="1">
      <c r="B30" s="175"/>
      <c r="C30" s="177"/>
      <c r="D30" s="177"/>
      <c r="E30" s="177"/>
      <c r="F30" s="177"/>
      <c r="G30" s="177"/>
      <c r="H30" s="177"/>
      <c r="I30" s="177"/>
      <c r="J30" s="177"/>
      <c r="K30" s="172"/>
    </row>
    <row r="31" spans="2:11" ht="15" customHeight="1">
      <c r="B31" s="175"/>
      <c r="C31" s="177"/>
      <c r="D31" s="174" t="s">
        <v>301</v>
      </c>
      <c r="E31" s="174"/>
      <c r="F31" s="174"/>
      <c r="G31" s="174"/>
      <c r="H31" s="174"/>
      <c r="I31" s="174"/>
      <c r="J31" s="174"/>
      <c r="K31" s="172"/>
    </row>
    <row r="32" spans="2:11" ht="15" customHeight="1">
      <c r="B32" s="175"/>
      <c r="C32" s="177"/>
      <c r="D32" s="174" t="s">
        <v>148</v>
      </c>
      <c r="E32" s="174"/>
      <c r="F32" s="174"/>
      <c r="G32" s="174"/>
      <c r="H32" s="174"/>
      <c r="I32" s="174"/>
      <c r="J32" s="174"/>
      <c r="K32" s="172"/>
    </row>
    <row r="33" spans="2:11" ht="15" customHeight="1">
      <c r="B33" s="175"/>
      <c r="C33" s="177"/>
      <c r="D33" s="174" t="s">
        <v>149</v>
      </c>
      <c r="E33" s="174"/>
      <c r="F33" s="174"/>
      <c r="G33" s="174"/>
      <c r="H33" s="174"/>
      <c r="I33" s="174"/>
      <c r="J33" s="174"/>
      <c r="K33" s="172"/>
    </row>
    <row r="34" spans="2:11" ht="15" customHeight="1">
      <c r="B34" s="175"/>
      <c r="C34" s="177"/>
      <c r="D34" s="176"/>
      <c r="E34" s="179" t="s">
        <v>82</v>
      </c>
      <c r="F34" s="176"/>
      <c r="G34" s="174" t="s">
        <v>150</v>
      </c>
      <c r="H34" s="174"/>
      <c r="I34" s="174"/>
      <c r="J34" s="174"/>
      <c r="K34" s="172"/>
    </row>
    <row r="35" spans="2:11" ht="30.75" customHeight="1">
      <c r="B35" s="175"/>
      <c r="C35" s="177"/>
      <c r="D35" s="176"/>
      <c r="E35" s="179" t="s">
        <v>151</v>
      </c>
      <c r="F35" s="176"/>
      <c r="G35" s="174" t="s">
        <v>152</v>
      </c>
      <c r="H35" s="174"/>
      <c r="I35" s="174"/>
      <c r="J35" s="174"/>
      <c r="K35" s="172"/>
    </row>
    <row r="36" spans="2:11" ht="15" customHeight="1">
      <c r="B36" s="175"/>
      <c r="C36" s="177"/>
      <c r="D36" s="176"/>
      <c r="E36" s="179" t="s">
        <v>48</v>
      </c>
      <c r="F36" s="176"/>
      <c r="G36" s="174" t="s">
        <v>153</v>
      </c>
      <c r="H36" s="174"/>
      <c r="I36" s="174"/>
      <c r="J36" s="174"/>
      <c r="K36" s="172"/>
    </row>
    <row r="37" spans="2:11" ht="15" customHeight="1">
      <c r="B37" s="175"/>
      <c r="C37" s="177"/>
      <c r="D37" s="176"/>
      <c r="E37" s="179" t="s">
        <v>83</v>
      </c>
      <c r="F37" s="176"/>
      <c r="G37" s="174" t="s">
        <v>154</v>
      </c>
      <c r="H37" s="174"/>
      <c r="I37" s="174"/>
      <c r="J37" s="174"/>
      <c r="K37" s="172"/>
    </row>
    <row r="38" spans="2:11" ht="15" customHeight="1">
      <c r="B38" s="175"/>
      <c r="C38" s="177"/>
      <c r="D38" s="176"/>
      <c r="E38" s="179" t="s">
        <v>84</v>
      </c>
      <c r="F38" s="176"/>
      <c r="G38" s="174" t="s">
        <v>155</v>
      </c>
      <c r="H38" s="174"/>
      <c r="I38" s="174"/>
      <c r="J38" s="174"/>
      <c r="K38" s="172"/>
    </row>
    <row r="39" spans="2:11" ht="15" customHeight="1">
      <c r="B39" s="175"/>
      <c r="C39" s="177"/>
      <c r="D39" s="176"/>
      <c r="E39" s="179" t="s">
        <v>85</v>
      </c>
      <c r="F39" s="176"/>
      <c r="G39" s="174" t="s">
        <v>156</v>
      </c>
      <c r="H39" s="174"/>
      <c r="I39" s="174"/>
      <c r="J39" s="174"/>
      <c r="K39" s="172"/>
    </row>
    <row r="40" spans="2:11" ht="15" customHeight="1">
      <c r="B40" s="175"/>
      <c r="C40" s="177"/>
      <c r="D40" s="176"/>
      <c r="E40" s="179" t="s">
        <v>157</v>
      </c>
      <c r="F40" s="176"/>
      <c r="G40" s="174" t="s">
        <v>158</v>
      </c>
      <c r="H40" s="174"/>
      <c r="I40" s="174"/>
      <c r="J40" s="174"/>
      <c r="K40" s="172"/>
    </row>
    <row r="41" spans="2:11" ht="15" customHeight="1">
      <c r="B41" s="175"/>
      <c r="C41" s="177"/>
      <c r="D41" s="176"/>
      <c r="E41" s="179"/>
      <c r="F41" s="176"/>
      <c r="G41" s="174" t="s">
        <v>159</v>
      </c>
      <c r="H41" s="174"/>
      <c r="I41" s="174"/>
      <c r="J41" s="174"/>
      <c r="K41" s="172"/>
    </row>
    <row r="42" spans="2:11" ht="15" customHeight="1">
      <c r="B42" s="175"/>
      <c r="C42" s="177"/>
      <c r="D42" s="176"/>
      <c r="E42" s="179" t="s">
        <v>160</v>
      </c>
      <c r="F42" s="176"/>
      <c r="G42" s="174" t="s">
        <v>161</v>
      </c>
      <c r="H42" s="174"/>
      <c r="I42" s="174"/>
      <c r="J42" s="174"/>
      <c r="K42" s="172"/>
    </row>
    <row r="43" spans="2:11" ht="15" customHeight="1">
      <c r="B43" s="175"/>
      <c r="C43" s="177"/>
      <c r="D43" s="176"/>
      <c r="E43" s="179" t="s">
        <v>88</v>
      </c>
      <c r="F43" s="176"/>
      <c r="G43" s="174" t="s">
        <v>162</v>
      </c>
      <c r="H43" s="174"/>
      <c r="I43" s="174"/>
      <c r="J43" s="174"/>
      <c r="K43" s="172"/>
    </row>
    <row r="44" spans="2:11" ht="12.75" customHeight="1">
      <c r="B44" s="175"/>
      <c r="C44" s="177"/>
      <c r="D44" s="176"/>
      <c r="E44" s="176"/>
      <c r="F44" s="176"/>
      <c r="G44" s="176"/>
      <c r="H44" s="176"/>
      <c r="I44" s="176"/>
      <c r="J44" s="176"/>
      <c r="K44" s="172"/>
    </row>
    <row r="45" spans="2:11" ht="15" customHeight="1">
      <c r="B45" s="175"/>
      <c r="C45" s="177"/>
      <c r="D45" s="174" t="s">
        <v>163</v>
      </c>
      <c r="E45" s="174"/>
      <c r="F45" s="174"/>
      <c r="G45" s="174"/>
      <c r="H45" s="174"/>
      <c r="I45" s="174"/>
      <c r="J45" s="174"/>
      <c r="K45" s="172"/>
    </row>
    <row r="46" spans="2:11" ht="15" customHeight="1">
      <c r="B46" s="175"/>
      <c r="C46" s="177"/>
      <c r="D46" s="177"/>
      <c r="E46" s="174" t="s">
        <v>164</v>
      </c>
      <c r="F46" s="174"/>
      <c r="G46" s="174"/>
      <c r="H46" s="174"/>
      <c r="I46" s="174"/>
      <c r="J46" s="174"/>
      <c r="K46" s="172"/>
    </row>
    <row r="47" spans="2:11" ht="15" customHeight="1">
      <c r="B47" s="175"/>
      <c r="C47" s="177"/>
      <c r="D47" s="177"/>
      <c r="E47" s="174" t="s">
        <v>165</v>
      </c>
      <c r="F47" s="174"/>
      <c r="G47" s="174"/>
      <c r="H47" s="174"/>
      <c r="I47" s="174"/>
      <c r="J47" s="174"/>
      <c r="K47" s="172"/>
    </row>
    <row r="48" spans="2:11" ht="15" customHeight="1">
      <c r="B48" s="175"/>
      <c r="C48" s="177"/>
      <c r="D48" s="177"/>
      <c r="E48" s="174" t="s">
        <v>166</v>
      </c>
      <c r="F48" s="174"/>
      <c r="G48" s="174"/>
      <c r="H48" s="174"/>
      <c r="I48" s="174"/>
      <c r="J48" s="174"/>
      <c r="K48" s="172"/>
    </row>
    <row r="49" spans="2:11" ht="15" customHeight="1">
      <c r="B49" s="175"/>
      <c r="C49" s="177"/>
      <c r="D49" s="174" t="s">
        <v>167</v>
      </c>
      <c r="E49" s="174"/>
      <c r="F49" s="174"/>
      <c r="G49" s="174"/>
      <c r="H49" s="174"/>
      <c r="I49" s="174"/>
      <c r="J49" s="174"/>
      <c r="K49" s="172"/>
    </row>
    <row r="50" spans="2:11" ht="25.5" customHeight="1">
      <c r="B50" s="170"/>
      <c r="C50" s="171" t="s">
        <v>168</v>
      </c>
      <c r="D50" s="171"/>
      <c r="E50" s="171"/>
      <c r="F50" s="171"/>
      <c r="G50" s="171"/>
      <c r="H50" s="171"/>
      <c r="I50" s="171"/>
      <c r="J50" s="171"/>
      <c r="K50" s="172"/>
    </row>
    <row r="51" spans="2:11" ht="5.25" customHeight="1">
      <c r="B51" s="170"/>
      <c r="C51" s="173"/>
      <c r="D51" s="173"/>
      <c r="E51" s="173"/>
      <c r="F51" s="173"/>
      <c r="G51" s="173"/>
      <c r="H51" s="173"/>
      <c r="I51" s="173"/>
      <c r="J51" s="173"/>
      <c r="K51" s="172"/>
    </row>
    <row r="52" spans="2:11" ht="15" customHeight="1">
      <c r="B52" s="170"/>
      <c r="C52" s="174" t="s">
        <v>169</v>
      </c>
      <c r="D52" s="174"/>
      <c r="E52" s="174"/>
      <c r="F52" s="174"/>
      <c r="G52" s="174"/>
      <c r="H52" s="174"/>
      <c r="I52" s="174"/>
      <c r="J52" s="174"/>
      <c r="K52" s="172"/>
    </row>
    <row r="53" spans="2:11" ht="15" customHeight="1">
      <c r="B53" s="170"/>
      <c r="C53" s="174" t="s">
        <v>170</v>
      </c>
      <c r="D53" s="174"/>
      <c r="E53" s="174"/>
      <c r="F53" s="174"/>
      <c r="G53" s="174"/>
      <c r="H53" s="174"/>
      <c r="I53" s="174"/>
      <c r="J53" s="174"/>
      <c r="K53" s="172"/>
    </row>
    <row r="54" spans="2:11" ht="12.75" customHeight="1">
      <c r="B54" s="170"/>
      <c r="C54" s="176"/>
      <c r="D54" s="176"/>
      <c r="E54" s="176"/>
      <c r="F54" s="176"/>
      <c r="G54" s="176"/>
      <c r="H54" s="176"/>
      <c r="I54" s="176"/>
      <c r="J54" s="176"/>
      <c r="K54" s="172"/>
    </row>
    <row r="55" spans="2:11" ht="15" customHeight="1">
      <c r="B55" s="170"/>
      <c r="C55" s="174" t="s">
        <v>171</v>
      </c>
      <c r="D55" s="174"/>
      <c r="E55" s="174"/>
      <c r="F55" s="174"/>
      <c r="G55" s="174"/>
      <c r="H55" s="174"/>
      <c r="I55" s="174"/>
      <c r="J55" s="174"/>
      <c r="K55" s="172"/>
    </row>
    <row r="56" spans="2:11" ht="15" customHeight="1">
      <c r="B56" s="170"/>
      <c r="C56" s="177"/>
      <c r="D56" s="174" t="s">
        <v>172</v>
      </c>
      <c r="E56" s="174"/>
      <c r="F56" s="174"/>
      <c r="G56" s="174"/>
      <c r="H56" s="174"/>
      <c r="I56" s="174"/>
      <c r="J56" s="174"/>
      <c r="K56" s="172"/>
    </row>
    <row r="57" spans="2:11" ht="15" customHeight="1">
      <c r="B57" s="170"/>
      <c r="C57" s="177"/>
      <c r="D57" s="174" t="s">
        <v>173</v>
      </c>
      <c r="E57" s="174"/>
      <c r="F57" s="174"/>
      <c r="G57" s="174"/>
      <c r="H57" s="174"/>
      <c r="I57" s="174"/>
      <c r="J57" s="174"/>
      <c r="K57" s="172"/>
    </row>
    <row r="58" spans="2:11" ht="15" customHeight="1">
      <c r="B58" s="170"/>
      <c r="C58" s="177"/>
      <c r="D58" s="174" t="s">
        <v>174</v>
      </c>
      <c r="E58" s="174"/>
      <c r="F58" s="174"/>
      <c r="G58" s="174"/>
      <c r="H58" s="174"/>
      <c r="I58" s="174"/>
      <c r="J58" s="174"/>
      <c r="K58" s="172"/>
    </row>
    <row r="59" spans="2:11" ht="15" customHeight="1">
      <c r="B59" s="170"/>
      <c r="C59" s="177"/>
      <c r="D59" s="174" t="s">
        <v>175</v>
      </c>
      <c r="E59" s="174"/>
      <c r="F59" s="174"/>
      <c r="G59" s="174"/>
      <c r="H59" s="174"/>
      <c r="I59" s="174"/>
      <c r="J59" s="174"/>
      <c r="K59" s="172"/>
    </row>
    <row r="60" spans="2:11" ht="15" customHeight="1">
      <c r="B60" s="170"/>
      <c r="C60" s="177"/>
      <c r="D60" s="180" t="s">
        <v>176</v>
      </c>
      <c r="E60" s="180"/>
      <c r="F60" s="180"/>
      <c r="G60" s="180"/>
      <c r="H60" s="180"/>
      <c r="I60" s="180"/>
      <c r="J60" s="180"/>
      <c r="K60" s="172"/>
    </row>
    <row r="61" spans="2:11" ht="15" customHeight="1">
      <c r="B61" s="170"/>
      <c r="C61" s="177"/>
      <c r="D61" s="174" t="s">
        <v>177</v>
      </c>
      <c r="E61" s="174"/>
      <c r="F61" s="174"/>
      <c r="G61" s="174"/>
      <c r="H61" s="174"/>
      <c r="I61" s="174"/>
      <c r="J61" s="174"/>
      <c r="K61" s="172"/>
    </row>
    <row r="62" spans="2:11" ht="12.75" customHeight="1">
      <c r="B62" s="170"/>
      <c r="C62" s="177"/>
      <c r="D62" s="177"/>
      <c r="E62" s="181"/>
      <c r="F62" s="177"/>
      <c r="G62" s="177"/>
      <c r="H62" s="177"/>
      <c r="I62" s="177"/>
      <c r="J62" s="177"/>
      <c r="K62" s="172"/>
    </row>
    <row r="63" spans="2:11" ht="15" customHeight="1">
      <c r="B63" s="170"/>
      <c r="C63" s="177"/>
      <c r="D63" s="174" t="s">
        <v>178</v>
      </c>
      <c r="E63" s="174"/>
      <c r="F63" s="174"/>
      <c r="G63" s="174"/>
      <c r="H63" s="174"/>
      <c r="I63" s="174"/>
      <c r="J63" s="174"/>
      <c r="K63" s="172"/>
    </row>
    <row r="64" spans="2:11" ht="15" customHeight="1">
      <c r="B64" s="170"/>
      <c r="C64" s="177"/>
      <c r="D64" s="180" t="s">
        <v>179</v>
      </c>
      <c r="E64" s="180"/>
      <c r="F64" s="180"/>
      <c r="G64" s="180"/>
      <c r="H64" s="180"/>
      <c r="I64" s="180"/>
      <c r="J64" s="180"/>
      <c r="K64" s="172"/>
    </row>
    <row r="65" spans="2:11" ht="15" customHeight="1">
      <c r="B65" s="170"/>
      <c r="C65" s="177"/>
      <c r="D65" s="174" t="s">
        <v>180</v>
      </c>
      <c r="E65" s="174"/>
      <c r="F65" s="174"/>
      <c r="G65" s="174"/>
      <c r="H65" s="174"/>
      <c r="I65" s="174"/>
      <c r="J65" s="174"/>
      <c r="K65" s="172"/>
    </row>
    <row r="66" spans="2:11" ht="15" customHeight="1">
      <c r="B66" s="170"/>
      <c r="C66" s="177"/>
      <c r="D66" s="174" t="s">
        <v>181</v>
      </c>
      <c r="E66" s="174"/>
      <c r="F66" s="174"/>
      <c r="G66" s="174"/>
      <c r="H66" s="174"/>
      <c r="I66" s="174"/>
      <c r="J66" s="174"/>
      <c r="K66" s="172"/>
    </row>
    <row r="67" spans="2:11" ht="15" customHeight="1">
      <c r="B67" s="170"/>
      <c r="C67" s="177"/>
      <c r="D67" s="174" t="s">
        <v>182</v>
      </c>
      <c r="E67" s="174"/>
      <c r="F67" s="174"/>
      <c r="G67" s="174"/>
      <c r="H67" s="174"/>
      <c r="I67" s="174"/>
      <c r="J67" s="174"/>
      <c r="K67" s="172"/>
    </row>
    <row r="68" spans="2:11" ht="15" customHeight="1">
      <c r="B68" s="170"/>
      <c r="C68" s="177"/>
      <c r="D68" s="174" t="s">
        <v>183</v>
      </c>
      <c r="E68" s="174"/>
      <c r="F68" s="174"/>
      <c r="G68" s="174"/>
      <c r="H68" s="174"/>
      <c r="I68" s="174"/>
      <c r="J68" s="174"/>
      <c r="K68" s="172"/>
    </row>
    <row r="69" spans="2:11" ht="12.75" customHeight="1">
      <c r="B69" s="182"/>
      <c r="C69" s="183"/>
      <c r="D69" s="183"/>
      <c r="E69" s="183"/>
      <c r="F69" s="183"/>
      <c r="G69" s="183"/>
      <c r="H69" s="183"/>
      <c r="I69" s="183"/>
      <c r="J69" s="183"/>
      <c r="K69" s="184"/>
    </row>
    <row r="70" spans="2:11" ht="18.75" customHeight="1">
      <c r="B70" s="185"/>
      <c r="C70" s="185"/>
      <c r="D70" s="185"/>
      <c r="E70" s="185"/>
      <c r="F70" s="185"/>
      <c r="G70" s="185"/>
      <c r="H70" s="185"/>
      <c r="I70" s="185"/>
      <c r="J70" s="185"/>
      <c r="K70" s="186"/>
    </row>
    <row r="71" spans="2:11" ht="18.75" customHeight="1">
      <c r="B71" s="186"/>
      <c r="C71" s="186"/>
      <c r="D71" s="186"/>
      <c r="E71" s="186"/>
      <c r="F71" s="186"/>
      <c r="G71" s="186"/>
      <c r="H71" s="186"/>
      <c r="I71" s="186"/>
      <c r="J71" s="186"/>
      <c r="K71" s="186"/>
    </row>
    <row r="72" spans="2:11" ht="7.5" customHeight="1">
      <c r="B72" s="187"/>
      <c r="C72" s="188"/>
      <c r="D72" s="188"/>
      <c r="E72" s="188"/>
      <c r="F72" s="188"/>
      <c r="G72" s="188"/>
      <c r="H72" s="188"/>
      <c r="I72" s="188"/>
      <c r="J72" s="188"/>
      <c r="K72" s="189"/>
    </row>
    <row r="73" spans="2:11" ht="45" customHeight="1">
      <c r="B73" s="190"/>
      <c r="C73" s="191" t="s">
        <v>127</v>
      </c>
      <c r="D73" s="191"/>
      <c r="E73" s="191"/>
      <c r="F73" s="191"/>
      <c r="G73" s="191"/>
      <c r="H73" s="191"/>
      <c r="I73" s="191"/>
      <c r="J73" s="191"/>
      <c r="K73" s="192"/>
    </row>
    <row r="74" spans="2:11" ht="17.25" customHeight="1">
      <c r="B74" s="190"/>
      <c r="C74" s="193" t="s">
        <v>184</v>
      </c>
      <c r="D74" s="193"/>
      <c r="E74" s="193"/>
      <c r="F74" s="193" t="s">
        <v>185</v>
      </c>
      <c r="G74" s="194"/>
      <c r="H74" s="193" t="s">
        <v>83</v>
      </c>
      <c r="I74" s="193" t="s">
        <v>52</v>
      </c>
      <c r="J74" s="193" t="s">
        <v>186</v>
      </c>
      <c r="K74" s="192"/>
    </row>
    <row r="75" spans="2:11" ht="17.25" customHeight="1">
      <c r="B75" s="190"/>
      <c r="C75" s="195" t="s">
        <v>187</v>
      </c>
      <c r="D75" s="195"/>
      <c r="E75" s="195"/>
      <c r="F75" s="196" t="s">
        <v>188</v>
      </c>
      <c r="G75" s="197"/>
      <c r="H75" s="195"/>
      <c r="I75" s="195"/>
      <c r="J75" s="195" t="s">
        <v>189</v>
      </c>
      <c r="K75" s="192"/>
    </row>
    <row r="76" spans="2:11" ht="5.25" customHeight="1">
      <c r="B76" s="190"/>
      <c r="C76" s="198"/>
      <c r="D76" s="198"/>
      <c r="E76" s="198"/>
      <c r="F76" s="198"/>
      <c r="G76" s="199"/>
      <c r="H76" s="198"/>
      <c r="I76" s="198"/>
      <c r="J76" s="198"/>
      <c r="K76" s="192"/>
    </row>
    <row r="77" spans="2:11" ht="15" customHeight="1">
      <c r="B77" s="190"/>
      <c r="C77" s="179" t="s">
        <v>48</v>
      </c>
      <c r="D77" s="198"/>
      <c r="E77" s="198"/>
      <c r="F77" s="200" t="s">
        <v>190</v>
      </c>
      <c r="G77" s="199"/>
      <c r="H77" s="179" t="s">
        <v>191</v>
      </c>
      <c r="I77" s="179" t="s">
        <v>192</v>
      </c>
      <c r="J77" s="179">
        <v>20</v>
      </c>
      <c r="K77" s="192"/>
    </row>
    <row r="78" spans="2:11" ht="15" customHeight="1">
      <c r="B78" s="190"/>
      <c r="C78" s="179" t="s">
        <v>193</v>
      </c>
      <c r="D78" s="179"/>
      <c r="E78" s="179"/>
      <c r="F78" s="200" t="s">
        <v>190</v>
      </c>
      <c r="G78" s="199"/>
      <c r="H78" s="179" t="s">
        <v>194</v>
      </c>
      <c r="I78" s="179" t="s">
        <v>192</v>
      </c>
      <c r="J78" s="179">
        <v>120</v>
      </c>
      <c r="K78" s="192"/>
    </row>
    <row r="79" spans="2:11" ht="15" customHeight="1">
      <c r="B79" s="201"/>
      <c r="C79" s="179" t="s">
        <v>195</v>
      </c>
      <c r="D79" s="179"/>
      <c r="E79" s="179"/>
      <c r="F79" s="200" t="s">
        <v>196</v>
      </c>
      <c r="G79" s="199"/>
      <c r="H79" s="179" t="s">
        <v>197</v>
      </c>
      <c r="I79" s="179" t="s">
        <v>192</v>
      </c>
      <c r="J79" s="179">
        <v>50</v>
      </c>
      <c r="K79" s="192"/>
    </row>
    <row r="80" spans="2:11" ht="15" customHeight="1">
      <c r="B80" s="201"/>
      <c r="C80" s="179" t="s">
        <v>198</v>
      </c>
      <c r="D80" s="179"/>
      <c r="E80" s="179"/>
      <c r="F80" s="200" t="s">
        <v>190</v>
      </c>
      <c r="G80" s="199"/>
      <c r="H80" s="179" t="s">
        <v>199</v>
      </c>
      <c r="I80" s="179" t="s">
        <v>200</v>
      </c>
      <c r="J80" s="179"/>
      <c r="K80" s="192"/>
    </row>
    <row r="81" spans="2:11" ht="15" customHeight="1">
      <c r="B81" s="201"/>
      <c r="C81" s="202" t="s">
        <v>201</v>
      </c>
      <c r="D81" s="202"/>
      <c r="E81" s="202"/>
      <c r="F81" s="203" t="s">
        <v>196</v>
      </c>
      <c r="G81" s="202"/>
      <c r="H81" s="202" t="s">
        <v>202</v>
      </c>
      <c r="I81" s="202" t="s">
        <v>192</v>
      </c>
      <c r="J81" s="202">
        <v>15</v>
      </c>
      <c r="K81" s="192"/>
    </row>
    <row r="82" spans="2:11" ht="15" customHeight="1">
      <c r="B82" s="201"/>
      <c r="C82" s="202" t="s">
        <v>203</v>
      </c>
      <c r="D82" s="202"/>
      <c r="E82" s="202"/>
      <c r="F82" s="203" t="s">
        <v>196</v>
      </c>
      <c r="G82" s="202"/>
      <c r="H82" s="202" t="s">
        <v>204</v>
      </c>
      <c r="I82" s="202" t="s">
        <v>192</v>
      </c>
      <c r="J82" s="202">
        <v>15</v>
      </c>
      <c r="K82" s="192"/>
    </row>
    <row r="83" spans="2:11" ht="15" customHeight="1">
      <c r="B83" s="201"/>
      <c r="C83" s="202" t="s">
        <v>205</v>
      </c>
      <c r="D83" s="202"/>
      <c r="E83" s="202"/>
      <c r="F83" s="203" t="s">
        <v>196</v>
      </c>
      <c r="G83" s="202"/>
      <c r="H83" s="202" t="s">
        <v>206</v>
      </c>
      <c r="I83" s="202" t="s">
        <v>192</v>
      </c>
      <c r="J83" s="202">
        <v>20</v>
      </c>
      <c r="K83" s="192"/>
    </row>
    <row r="84" spans="2:11" ht="15" customHeight="1">
      <c r="B84" s="201"/>
      <c r="C84" s="202" t="s">
        <v>207</v>
      </c>
      <c r="D84" s="202"/>
      <c r="E84" s="202"/>
      <c r="F84" s="203" t="s">
        <v>196</v>
      </c>
      <c r="G84" s="202"/>
      <c r="H84" s="202" t="s">
        <v>208</v>
      </c>
      <c r="I84" s="202" t="s">
        <v>192</v>
      </c>
      <c r="J84" s="202">
        <v>20</v>
      </c>
      <c r="K84" s="192"/>
    </row>
    <row r="85" spans="2:11" ht="15" customHeight="1">
      <c r="B85" s="201"/>
      <c r="C85" s="179" t="s">
        <v>209</v>
      </c>
      <c r="D85" s="179"/>
      <c r="E85" s="179"/>
      <c r="F85" s="200" t="s">
        <v>196</v>
      </c>
      <c r="G85" s="199"/>
      <c r="H85" s="179" t="s">
        <v>210</v>
      </c>
      <c r="I85" s="179" t="s">
        <v>192</v>
      </c>
      <c r="J85" s="179">
        <v>50</v>
      </c>
      <c r="K85" s="192"/>
    </row>
    <row r="86" spans="2:11" ht="15" customHeight="1">
      <c r="B86" s="201"/>
      <c r="C86" s="179" t="s">
        <v>211</v>
      </c>
      <c r="D86" s="179"/>
      <c r="E86" s="179"/>
      <c r="F86" s="200" t="s">
        <v>196</v>
      </c>
      <c r="G86" s="199"/>
      <c r="H86" s="179" t="s">
        <v>212</v>
      </c>
      <c r="I86" s="179" t="s">
        <v>192</v>
      </c>
      <c r="J86" s="179">
        <v>20</v>
      </c>
      <c r="K86" s="192"/>
    </row>
    <row r="87" spans="2:11" ht="15" customHeight="1">
      <c r="B87" s="201"/>
      <c r="C87" s="179" t="s">
        <v>213</v>
      </c>
      <c r="D87" s="179"/>
      <c r="E87" s="179"/>
      <c r="F87" s="200" t="s">
        <v>196</v>
      </c>
      <c r="G87" s="199"/>
      <c r="H87" s="179" t="s">
        <v>214</v>
      </c>
      <c r="I87" s="179" t="s">
        <v>192</v>
      </c>
      <c r="J87" s="179">
        <v>20</v>
      </c>
      <c r="K87" s="192"/>
    </row>
    <row r="88" spans="2:11" ht="15" customHeight="1">
      <c r="B88" s="201"/>
      <c r="C88" s="179" t="s">
        <v>215</v>
      </c>
      <c r="D88" s="179"/>
      <c r="E88" s="179"/>
      <c r="F88" s="200" t="s">
        <v>196</v>
      </c>
      <c r="G88" s="199"/>
      <c r="H88" s="179" t="s">
        <v>216</v>
      </c>
      <c r="I88" s="179" t="s">
        <v>192</v>
      </c>
      <c r="J88" s="179">
        <v>50</v>
      </c>
      <c r="K88" s="192"/>
    </row>
    <row r="89" spans="2:11" ht="15" customHeight="1">
      <c r="B89" s="201"/>
      <c r="C89" s="179" t="s">
        <v>217</v>
      </c>
      <c r="D89" s="179"/>
      <c r="E89" s="179"/>
      <c r="F89" s="200" t="s">
        <v>196</v>
      </c>
      <c r="G89" s="199"/>
      <c r="H89" s="179" t="s">
        <v>217</v>
      </c>
      <c r="I89" s="179" t="s">
        <v>192</v>
      </c>
      <c r="J89" s="179">
        <v>50</v>
      </c>
      <c r="K89" s="192"/>
    </row>
    <row r="90" spans="2:11" ht="15" customHeight="1">
      <c r="B90" s="201"/>
      <c r="C90" s="179" t="s">
        <v>89</v>
      </c>
      <c r="D90" s="179"/>
      <c r="E90" s="179"/>
      <c r="F90" s="200" t="s">
        <v>196</v>
      </c>
      <c r="G90" s="199"/>
      <c r="H90" s="179" t="s">
        <v>218</v>
      </c>
      <c r="I90" s="179" t="s">
        <v>192</v>
      </c>
      <c r="J90" s="179">
        <v>255</v>
      </c>
      <c r="K90" s="192"/>
    </row>
    <row r="91" spans="2:11" ht="15" customHeight="1">
      <c r="B91" s="201"/>
      <c r="C91" s="179" t="s">
        <v>219</v>
      </c>
      <c r="D91" s="179"/>
      <c r="E91" s="179"/>
      <c r="F91" s="200" t="s">
        <v>190</v>
      </c>
      <c r="G91" s="199"/>
      <c r="H91" s="179" t="s">
        <v>220</v>
      </c>
      <c r="I91" s="179" t="s">
        <v>221</v>
      </c>
      <c r="J91" s="179"/>
      <c r="K91" s="192"/>
    </row>
    <row r="92" spans="2:11" ht="15" customHeight="1">
      <c r="B92" s="201"/>
      <c r="C92" s="179" t="s">
        <v>222</v>
      </c>
      <c r="D92" s="179"/>
      <c r="E92" s="179"/>
      <c r="F92" s="200" t="s">
        <v>190</v>
      </c>
      <c r="G92" s="199"/>
      <c r="H92" s="179" t="s">
        <v>223</v>
      </c>
      <c r="I92" s="179" t="s">
        <v>224</v>
      </c>
      <c r="J92" s="179"/>
      <c r="K92" s="192"/>
    </row>
    <row r="93" spans="2:11" ht="15" customHeight="1">
      <c r="B93" s="201"/>
      <c r="C93" s="179" t="s">
        <v>225</v>
      </c>
      <c r="D93" s="179"/>
      <c r="E93" s="179"/>
      <c r="F93" s="200" t="s">
        <v>190</v>
      </c>
      <c r="G93" s="199"/>
      <c r="H93" s="179" t="s">
        <v>225</v>
      </c>
      <c r="I93" s="179" t="s">
        <v>224</v>
      </c>
      <c r="J93" s="179"/>
      <c r="K93" s="192"/>
    </row>
    <row r="94" spans="2:11" ht="15" customHeight="1">
      <c r="B94" s="201"/>
      <c r="C94" s="179" t="s">
        <v>33</v>
      </c>
      <c r="D94" s="179"/>
      <c r="E94" s="179"/>
      <c r="F94" s="200" t="s">
        <v>190</v>
      </c>
      <c r="G94" s="199"/>
      <c r="H94" s="179" t="s">
        <v>226</v>
      </c>
      <c r="I94" s="179" t="s">
        <v>224</v>
      </c>
      <c r="J94" s="179"/>
      <c r="K94" s="192"/>
    </row>
    <row r="95" spans="2:11" ht="15" customHeight="1">
      <c r="B95" s="201"/>
      <c r="C95" s="179" t="s">
        <v>43</v>
      </c>
      <c r="D95" s="179"/>
      <c r="E95" s="179"/>
      <c r="F95" s="200" t="s">
        <v>190</v>
      </c>
      <c r="G95" s="199"/>
      <c r="H95" s="179" t="s">
        <v>227</v>
      </c>
      <c r="I95" s="179" t="s">
        <v>224</v>
      </c>
      <c r="J95" s="179"/>
      <c r="K95" s="192"/>
    </row>
    <row r="96" spans="2:11" ht="15" customHeight="1">
      <c r="B96" s="204"/>
      <c r="C96" s="205"/>
      <c r="D96" s="205"/>
      <c r="E96" s="205"/>
      <c r="F96" s="205"/>
      <c r="G96" s="205"/>
      <c r="H96" s="205"/>
      <c r="I96" s="205"/>
      <c r="J96" s="205"/>
      <c r="K96" s="206"/>
    </row>
    <row r="97" spans="2:11" ht="18.75" customHeight="1">
      <c r="B97" s="207"/>
      <c r="C97" s="208"/>
      <c r="D97" s="208"/>
      <c r="E97" s="208"/>
      <c r="F97" s="208"/>
      <c r="G97" s="208"/>
      <c r="H97" s="208"/>
      <c r="I97" s="208"/>
      <c r="J97" s="208"/>
      <c r="K97" s="207"/>
    </row>
    <row r="98" spans="2:11" ht="18.75" customHeight="1">
      <c r="B98" s="186"/>
      <c r="C98" s="186"/>
      <c r="D98" s="186"/>
      <c r="E98" s="186"/>
      <c r="F98" s="186"/>
      <c r="G98" s="186"/>
      <c r="H98" s="186"/>
      <c r="I98" s="186"/>
      <c r="J98" s="186"/>
      <c r="K98" s="186"/>
    </row>
    <row r="99" spans="2:11" ht="7.5" customHeight="1">
      <c r="B99" s="187"/>
      <c r="C99" s="188"/>
      <c r="D99" s="188"/>
      <c r="E99" s="188"/>
      <c r="F99" s="188"/>
      <c r="G99" s="188"/>
      <c r="H99" s="188"/>
      <c r="I99" s="188"/>
      <c r="J99" s="188"/>
      <c r="K99" s="189"/>
    </row>
    <row r="100" spans="2:11" ht="45" customHeight="1">
      <c r="B100" s="190"/>
      <c r="C100" s="191" t="s">
        <v>228</v>
      </c>
      <c r="D100" s="191"/>
      <c r="E100" s="191"/>
      <c r="F100" s="191"/>
      <c r="G100" s="191"/>
      <c r="H100" s="191"/>
      <c r="I100" s="191"/>
      <c r="J100" s="191"/>
      <c r="K100" s="192"/>
    </row>
    <row r="101" spans="2:11" ht="17.25" customHeight="1">
      <c r="B101" s="190"/>
      <c r="C101" s="193" t="s">
        <v>184</v>
      </c>
      <c r="D101" s="193"/>
      <c r="E101" s="193"/>
      <c r="F101" s="193" t="s">
        <v>185</v>
      </c>
      <c r="G101" s="194"/>
      <c r="H101" s="193" t="s">
        <v>83</v>
      </c>
      <c r="I101" s="193" t="s">
        <v>52</v>
      </c>
      <c r="J101" s="193" t="s">
        <v>186</v>
      </c>
      <c r="K101" s="192"/>
    </row>
    <row r="102" spans="2:11" ht="17.25" customHeight="1">
      <c r="B102" s="190"/>
      <c r="C102" s="195" t="s">
        <v>187</v>
      </c>
      <c r="D102" s="195"/>
      <c r="E102" s="195"/>
      <c r="F102" s="196" t="s">
        <v>188</v>
      </c>
      <c r="G102" s="197"/>
      <c r="H102" s="195"/>
      <c r="I102" s="195"/>
      <c r="J102" s="195" t="s">
        <v>189</v>
      </c>
      <c r="K102" s="192"/>
    </row>
    <row r="103" spans="2:11" ht="5.25" customHeight="1">
      <c r="B103" s="190"/>
      <c r="C103" s="193"/>
      <c r="D103" s="193"/>
      <c r="E103" s="193"/>
      <c r="F103" s="193"/>
      <c r="G103" s="209"/>
      <c r="H103" s="193"/>
      <c r="I103" s="193"/>
      <c r="J103" s="193"/>
      <c r="K103" s="192"/>
    </row>
    <row r="104" spans="2:11" ht="15" customHeight="1">
      <c r="B104" s="190"/>
      <c r="C104" s="179" t="s">
        <v>48</v>
      </c>
      <c r="D104" s="198"/>
      <c r="E104" s="198"/>
      <c r="F104" s="200" t="s">
        <v>190</v>
      </c>
      <c r="G104" s="209"/>
      <c r="H104" s="179" t="s">
        <v>229</v>
      </c>
      <c r="I104" s="179" t="s">
        <v>192</v>
      </c>
      <c r="J104" s="179">
        <v>20</v>
      </c>
      <c r="K104" s="192"/>
    </row>
    <row r="105" spans="2:11" ht="15" customHeight="1">
      <c r="B105" s="190"/>
      <c r="C105" s="179" t="s">
        <v>193</v>
      </c>
      <c r="D105" s="179"/>
      <c r="E105" s="179"/>
      <c r="F105" s="200" t="s">
        <v>190</v>
      </c>
      <c r="G105" s="179"/>
      <c r="H105" s="179" t="s">
        <v>229</v>
      </c>
      <c r="I105" s="179" t="s">
        <v>192</v>
      </c>
      <c r="J105" s="179">
        <v>120</v>
      </c>
      <c r="K105" s="192"/>
    </row>
    <row r="106" spans="2:11" ht="15" customHeight="1">
      <c r="B106" s="201"/>
      <c r="C106" s="179" t="s">
        <v>195</v>
      </c>
      <c r="D106" s="179"/>
      <c r="E106" s="179"/>
      <c r="F106" s="200" t="s">
        <v>196</v>
      </c>
      <c r="G106" s="179"/>
      <c r="H106" s="179" t="s">
        <v>229</v>
      </c>
      <c r="I106" s="179" t="s">
        <v>192</v>
      </c>
      <c r="J106" s="179">
        <v>50</v>
      </c>
      <c r="K106" s="192"/>
    </row>
    <row r="107" spans="2:11" ht="15" customHeight="1">
      <c r="B107" s="201"/>
      <c r="C107" s="179" t="s">
        <v>198</v>
      </c>
      <c r="D107" s="179"/>
      <c r="E107" s="179"/>
      <c r="F107" s="200" t="s">
        <v>190</v>
      </c>
      <c r="G107" s="179"/>
      <c r="H107" s="179" t="s">
        <v>229</v>
      </c>
      <c r="I107" s="179" t="s">
        <v>200</v>
      </c>
      <c r="J107" s="179"/>
      <c r="K107" s="192"/>
    </row>
    <row r="108" spans="2:11" ht="15" customHeight="1">
      <c r="B108" s="201"/>
      <c r="C108" s="179" t="s">
        <v>209</v>
      </c>
      <c r="D108" s="179"/>
      <c r="E108" s="179"/>
      <c r="F108" s="200" t="s">
        <v>196</v>
      </c>
      <c r="G108" s="179"/>
      <c r="H108" s="179" t="s">
        <v>229</v>
      </c>
      <c r="I108" s="179" t="s">
        <v>192</v>
      </c>
      <c r="J108" s="179">
        <v>50</v>
      </c>
      <c r="K108" s="192"/>
    </row>
    <row r="109" spans="2:11" ht="15" customHeight="1">
      <c r="B109" s="201"/>
      <c r="C109" s="179" t="s">
        <v>217</v>
      </c>
      <c r="D109" s="179"/>
      <c r="E109" s="179"/>
      <c r="F109" s="200" t="s">
        <v>196</v>
      </c>
      <c r="G109" s="179"/>
      <c r="H109" s="179" t="s">
        <v>229</v>
      </c>
      <c r="I109" s="179" t="s">
        <v>192</v>
      </c>
      <c r="J109" s="179">
        <v>50</v>
      </c>
      <c r="K109" s="192"/>
    </row>
    <row r="110" spans="2:11" ht="15" customHeight="1">
      <c r="B110" s="201"/>
      <c r="C110" s="179" t="s">
        <v>215</v>
      </c>
      <c r="D110" s="179"/>
      <c r="E110" s="179"/>
      <c r="F110" s="200" t="s">
        <v>196</v>
      </c>
      <c r="G110" s="179"/>
      <c r="H110" s="179" t="s">
        <v>229</v>
      </c>
      <c r="I110" s="179" t="s">
        <v>192</v>
      </c>
      <c r="J110" s="179">
        <v>50</v>
      </c>
      <c r="K110" s="192"/>
    </row>
    <row r="111" spans="2:11" ht="15" customHeight="1">
      <c r="B111" s="201"/>
      <c r="C111" s="179" t="s">
        <v>48</v>
      </c>
      <c r="D111" s="179"/>
      <c r="E111" s="179"/>
      <c r="F111" s="200" t="s">
        <v>190</v>
      </c>
      <c r="G111" s="179"/>
      <c r="H111" s="179" t="s">
        <v>230</v>
      </c>
      <c r="I111" s="179" t="s">
        <v>192</v>
      </c>
      <c r="J111" s="179">
        <v>20</v>
      </c>
      <c r="K111" s="192"/>
    </row>
    <row r="112" spans="2:11" ht="15" customHeight="1">
      <c r="B112" s="201"/>
      <c r="C112" s="179" t="s">
        <v>231</v>
      </c>
      <c r="D112" s="179"/>
      <c r="E112" s="179"/>
      <c r="F112" s="200" t="s">
        <v>190</v>
      </c>
      <c r="G112" s="179"/>
      <c r="H112" s="179" t="s">
        <v>232</v>
      </c>
      <c r="I112" s="179" t="s">
        <v>192</v>
      </c>
      <c r="J112" s="179">
        <v>120</v>
      </c>
      <c r="K112" s="192"/>
    </row>
    <row r="113" spans="2:11" ht="15" customHeight="1">
      <c r="B113" s="201"/>
      <c r="C113" s="179" t="s">
        <v>33</v>
      </c>
      <c r="D113" s="179"/>
      <c r="E113" s="179"/>
      <c r="F113" s="200" t="s">
        <v>190</v>
      </c>
      <c r="G113" s="179"/>
      <c r="H113" s="179" t="s">
        <v>233</v>
      </c>
      <c r="I113" s="179" t="s">
        <v>224</v>
      </c>
      <c r="J113" s="179"/>
      <c r="K113" s="192"/>
    </row>
    <row r="114" spans="2:11" ht="15" customHeight="1">
      <c r="B114" s="201"/>
      <c r="C114" s="179" t="s">
        <v>43</v>
      </c>
      <c r="D114" s="179"/>
      <c r="E114" s="179"/>
      <c r="F114" s="200" t="s">
        <v>190</v>
      </c>
      <c r="G114" s="179"/>
      <c r="H114" s="179" t="s">
        <v>234</v>
      </c>
      <c r="I114" s="179" t="s">
        <v>224</v>
      </c>
      <c r="J114" s="179"/>
      <c r="K114" s="192"/>
    </row>
    <row r="115" spans="2:11" ht="15" customHeight="1">
      <c r="B115" s="201"/>
      <c r="C115" s="179" t="s">
        <v>52</v>
      </c>
      <c r="D115" s="179"/>
      <c r="E115" s="179"/>
      <c r="F115" s="200" t="s">
        <v>190</v>
      </c>
      <c r="G115" s="179"/>
      <c r="H115" s="179" t="s">
        <v>235</v>
      </c>
      <c r="I115" s="179" t="s">
        <v>236</v>
      </c>
      <c r="J115" s="179"/>
      <c r="K115" s="192"/>
    </row>
    <row r="116" spans="2:11" ht="15" customHeight="1">
      <c r="B116" s="204"/>
      <c r="C116" s="210"/>
      <c r="D116" s="210"/>
      <c r="E116" s="210"/>
      <c r="F116" s="210"/>
      <c r="G116" s="210"/>
      <c r="H116" s="210"/>
      <c r="I116" s="210"/>
      <c r="J116" s="210"/>
      <c r="K116" s="206"/>
    </row>
    <row r="117" spans="2:11" ht="18.75" customHeight="1">
      <c r="B117" s="211"/>
      <c r="C117" s="176"/>
      <c r="D117" s="176"/>
      <c r="E117" s="176"/>
      <c r="F117" s="212"/>
      <c r="G117" s="176"/>
      <c r="H117" s="176"/>
      <c r="I117" s="176"/>
      <c r="J117" s="176"/>
      <c r="K117" s="211"/>
    </row>
    <row r="118" spans="2:11" ht="18.75" customHeight="1"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</row>
    <row r="119" spans="2:11" ht="7.5" customHeight="1">
      <c r="B119" s="213"/>
      <c r="C119" s="214"/>
      <c r="D119" s="214"/>
      <c r="E119" s="214"/>
      <c r="F119" s="214"/>
      <c r="G119" s="214"/>
      <c r="H119" s="214"/>
      <c r="I119" s="214"/>
      <c r="J119" s="214"/>
      <c r="K119" s="215"/>
    </row>
    <row r="120" spans="2:11" ht="45" customHeight="1">
      <c r="B120" s="216"/>
      <c r="C120" s="167" t="s">
        <v>237</v>
      </c>
      <c r="D120" s="167"/>
      <c r="E120" s="167"/>
      <c r="F120" s="167"/>
      <c r="G120" s="167"/>
      <c r="H120" s="167"/>
      <c r="I120" s="167"/>
      <c r="J120" s="167"/>
      <c r="K120" s="217"/>
    </row>
    <row r="121" spans="2:11" ht="17.25" customHeight="1">
      <c r="B121" s="218"/>
      <c r="C121" s="193" t="s">
        <v>184</v>
      </c>
      <c r="D121" s="193"/>
      <c r="E121" s="193"/>
      <c r="F121" s="193" t="s">
        <v>185</v>
      </c>
      <c r="G121" s="194"/>
      <c r="H121" s="193" t="s">
        <v>83</v>
      </c>
      <c r="I121" s="193" t="s">
        <v>52</v>
      </c>
      <c r="J121" s="193" t="s">
        <v>186</v>
      </c>
      <c r="K121" s="219"/>
    </row>
    <row r="122" spans="2:11" ht="17.25" customHeight="1">
      <c r="B122" s="218"/>
      <c r="C122" s="195" t="s">
        <v>187</v>
      </c>
      <c r="D122" s="195"/>
      <c r="E122" s="195"/>
      <c r="F122" s="196" t="s">
        <v>188</v>
      </c>
      <c r="G122" s="197"/>
      <c r="H122" s="195"/>
      <c r="I122" s="195"/>
      <c r="J122" s="195" t="s">
        <v>189</v>
      </c>
      <c r="K122" s="219"/>
    </row>
    <row r="123" spans="2:11" ht="5.25" customHeight="1">
      <c r="B123" s="220"/>
      <c r="C123" s="198"/>
      <c r="D123" s="198"/>
      <c r="E123" s="198"/>
      <c r="F123" s="198"/>
      <c r="G123" s="179"/>
      <c r="H123" s="198"/>
      <c r="I123" s="198"/>
      <c r="J123" s="198"/>
      <c r="K123" s="221"/>
    </row>
    <row r="124" spans="2:11" ht="15" customHeight="1">
      <c r="B124" s="220"/>
      <c r="C124" s="179" t="s">
        <v>193</v>
      </c>
      <c r="D124" s="198"/>
      <c r="E124" s="198"/>
      <c r="F124" s="200" t="s">
        <v>190</v>
      </c>
      <c r="G124" s="179"/>
      <c r="H124" s="179" t="s">
        <v>229</v>
      </c>
      <c r="I124" s="179" t="s">
        <v>192</v>
      </c>
      <c r="J124" s="179">
        <v>120</v>
      </c>
      <c r="K124" s="222"/>
    </row>
    <row r="125" spans="2:11" ht="15" customHeight="1">
      <c r="B125" s="220"/>
      <c r="C125" s="179" t="s">
        <v>238</v>
      </c>
      <c r="D125" s="179"/>
      <c r="E125" s="179"/>
      <c r="F125" s="200" t="s">
        <v>190</v>
      </c>
      <c r="G125" s="179"/>
      <c r="H125" s="179" t="s">
        <v>239</v>
      </c>
      <c r="I125" s="179" t="s">
        <v>192</v>
      </c>
      <c r="J125" s="179" t="s">
        <v>240</v>
      </c>
      <c r="K125" s="222"/>
    </row>
    <row r="126" spans="2:11" ht="15" customHeight="1">
      <c r="B126" s="220"/>
      <c r="C126" s="179" t="s">
        <v>143</v>
      </c>
      <c r="D126" s="179"/>
      <c r="E126" s="179"/>
      <c r="F126" s="200" t="s">
        <v>190</v>
      </c>
      <c r="G126" s="179"/>
      <c r="H126" s="179" t="s">
        <v>241</v>
      </c>
      <c r="I126" s="179" t="s">
        <v>192</v>
      </c>
      <c r="J126" s="179" t="s">
        <v>240</v>
      </c>
      <c r="K126" s="222"/>
    </row>
    <row r="127" spans="2:11" ht="15" customHeight="1">
      <c r="B127" s="220"/>
      <c r="C127" s="179" t="s">
        <v>201</v>
      </c>
      <c r="D127" s="179"/>
      <c r="E127" s="179"/>
      <c r="F127" s="200" t="s">
        <v>196</v>
      </c>
      <c r="G127" s="179"/>
      <c r="H127" s="179" t="s">
        <v>202</v>
      </c>
      <c r="I127" s="179" t="s">
        <v>192</v>
      </c>
      <c r="J127" s="179">
        <v>15</v>
      </c>
      <c r="K127" s="222"/>
    </row>
    <row r="128" spans="2:11" ht="15" customHeight="1">
      <c r="B128" s="220"/>
      <c r="C128" s="202" t="s">
        <v>203</v>
      </c>
      <c r="D128" s="202"/>
      <c r="E128" s="202"/>
      <c r="F128" s="203" t="s">
        <v>196</v>
      </c>
      <c r="G128" s="202"/>
      <c r="H128" s="202" t="s">
        <v>204</v>
      </c>
      <c r="I128" s="202" t="s">
        <v>192</v>
      </c>
      <c r="J128" s="202">
        <v>15</v>
      </c>
      <c r="K128" s="222"/>
    </row>
    <row r="129" spans="2:11" ht="15" customHeight="1">
      <c r="B129" s="220"/>
      <c r="C129" s="202" t="s">
        <v>205</v>
      </c>
      <c r="D129" s="202"/>
      <c r="E129" s="202"/>
      <c r="F129" s="203" t="s">
        <v>196</v>
      </c>
      <c r="G129" s="202"/>
      <c r="H129" s="202" t="s">
        <v>206</v>
      </c>
      <c r="I129" s="202" t="s">
        <v>192</v>
      </c>
      <c r="J129" s="202">
        <v>20</v>
      </c>
      <c r="K129" s="222"/>
    </row>
    <row r="130" spans="2:11" ht="15" customHeight="1">
      <c r="B130" s="220"/>
      <c r="C130" s="202" t="s">
        <v>207</v>
      </c>
      <c r="D130" s="202"/>
      <c r="E130" s="202"/>
      <c r="F130" s="203" t="s">
        <v>196</v>
      </c>
      <c r="G130" s="202"/>
      <c r="H130" s="202" t="s">
        <v>208</v>
      </c>
      <c r="I130" s="202" t="s">
        <v>192</v>
      </c>
      <c r="J130" s="202">
        <v>20</v>
      </c>
      <c r="K130" s="222"/>
    </row>
    <row r="131" spans="2:11" ht="15" customHeight="1">
      <c r="B131" s="220"/>
      <c r="C131" s="179" t="s">
        <v>195</v>
      </c>
      <c r="D131" s="179"/>
      <c r="E131" s="179"/>
      <c r="F131" s="200" t="s">
        <v>196</v>
      </c>
      <c r="G131" s="179"/>
      <c r="H131" s="179" t="s">
        <v>229</v>
      </c>
      <c r="I131" s="179" t="s">
        <v>192</v>
      </c>
      <c r="J131" s="179">
        <v>50</v>
      </c>
      <c r="K131" s="222"/>
    </row>
    <row r="132" spans="2:11" ht="15" customHeight="1">
      <c r="B132" s="220"/>
      <c r="C132" s="179" t="s">
        <v>209</v>
      </c>
      <c r="D132" s="179"/>
      <c r="E132" s="179"/>
      <c r="F132" s="200" t="s">
        <v>196</v>
      </c>
      <c r="G132" s="179"/>
      <c r="H132" s="179" t="s">
        <v>229</v>
      </c>
      <c r="I132" s="179" t="s">
        <v>192</v>
      </c>
      <c r="J132" s="179">
        <v>50</v>
      </c>
      <c r="K132" s="222"/>
    </row>
    <row r="133" spans="2:11" ht="15" customHeight="1">
      <c r="B133" s="220"/>
      <c r="C133" s="179" t="s">
        <v>215</v>
      </c>
      <c r="D133" s="179"/>
      <c r="E133" s="179"/>
      <c r="F133" s="200" t="s">
        <v>196</v>
      </c>
      <c r="G133" s="179"/>
      <c r="H133" s="179" t="s">
        <v>229</v>
      </c>
      <c r="I133" s="179" t="s">
        <v>192</v>
      </c>
      <c r="J133" s="179">
        <v>50</v>
      </c>
      <c r="K133" s="222"/>
    </row>
    <row r="134" spans="2:11" ht="15" customHeight="1">
      <c r="B134" s="220"/>
      <c r="C134" s="179" t="s">
        <v>217</v>
      </c>
      <c r="D134" s="179"/>
      <c r="E134" s="179"/>
      <c r="F134" s="200" t="s">
        <v>196</v>
      </c>
      <c r="G134" s="179"/>
      <c r="H134" s="179" t="s">
        <v>229</v>
      </c>
      <c r="I134" s="179" t="s">
        <v>192</v>
      </c>
      <c r="J134" s="179">
        <v>50</v>
      </c>
      <c r="K134" s="222"/>
    </row>
    <row r="135" spans="2:11" ht="15" customHeight="1">
      <c r="B135" s="220"/>
      <c r="C135" s="179" t="s">
        <v>89</v>
      </c>
      <c r="D135" s="179"/>
      <c r="E135" s="179"/>
      <c r="F135" s="200" t="s">
        <v>196</v>
      </c>
      <c r="G135" s="179"/>
      <c r="H135" s="179" t="s">
        <v>242</v>
      </c>
      <c r="I135" s="179" t="s">
        <v>192</v>
      </c>
      <c r="J135" s="179">
        <v>255</v>
      </c>
      <c r="K135" s="222"/>
    </row>
    <row r="136" spans="2:11" ht="15" customHeight="1">
      <c r="B136" s="220"/>
      <c r="C136" s="179" t="s">
        <v>219</v>
      </c>
      <c r="D136" s="179"/>
      <c r="E136" s="179"/>
      <c r="F136" s="200" t="s">
        <v>190</v>
      </c>
      <c r="G136" s="179"/>
      <c r="H136" s="179" t="s">
        <v>243</v>
      </c>
      <c r="I136" s="179" t="s">
        <v>221</v>
      </c>
      <c r="J136" s="179"/>
      <c r="K136" s="222"/>
    </row>
    <row r="137" spans="2:11" ht="15" customHeight="1">
      <c r="B137" s="220"/>
      <c r="C137" s="179" t="s">
        <v>222</v>
      </c>
      <c r="D137" s="179"/>
      <c r="E137" s="179"/>
      <c r="F137" s="200" t="s">
        <v>190</v>
      </c>
      <c r="G137" s="179"/>
      <c r="H137" s="179" t="s">
        <v>244</v>
      </c>
      <c r="I137" s="179" t="s">
        <v>224</v>
      </c>
      <c r="J137" s="179"/>
      <c r="K137" s="222"/>
    </row>
    <row r="138" spans="2:11" ht="15" customHeight="1">
      <c r="B138" s="220"/>
      <c r="C138" s="179" t="s">
        <v>225</v>
      </c>
      <c r="D138" s="179"/>
      <c r="E138" s="179"/>
      <c r="F138" s="200" t="s">
        <v>190</v>
      </c>
      <c r="G138" s="179"/>
      <c r="H138" s="179" t="s">
        <v>225</v>
      </c>
      <c r="I138" s="179" t="s">
        <v>224</v>
      </c>
      <c r="J138" s="179"/>
      <c r="K138" s="222"/>
    </row>
    <row r="139" spans="2:11" ht="15" customHeight="1">
      <c r="B139" s="220"/>
      <c r="C139" s="179" t="s">
        <v>33</v>
      </c>
      <c r="D139" s="179"/>
      <c r="E139" s="179"/>
      <c r="F139" s="200" t="s">
        <v>190</v>
      </c>
      <c r="G139" s="179"/>
      <c r="H139" s="179" t="s">
        <v>245</v>
      </c>
      <c r="I139" s="179" t="s">
        <v>224</v>
      </c>
      <c r="J139" s="179"/>
      <c r="K139" s="222"/>
    </row>
    <row r="140" spans="2:11" ht="15" customHeight="1">
      <c r="B140" s="220"/>
      <c r="C140" s="179" t="s">
        <v>246</v>
      </c>
      <c r="D140" s="179"/>
      <c r="E140" s="179"/>
      <c r="F140" s="200" t="s">
        <v>190</v>
      </c>
      <c r="G140" s="179"/>
      <c r="H140" s="179" t="s">
        <v>247</v>
      </c>
      <c r="I140" s="179" t="s">
        <v>224</v>
      </c>
      <c r="J140" s="179"/>
      <c r="K140" s="222"/>
    </row>
    <row r="141" spans="2:11" ht="15" customHeight="1">
      <c r="B141" s="223"/>
      <c r="C141" s="224"/>
      <c r="D141" s="224"/>
      <c r="E141" s="224"/>
      <c r="F141" s="224"/>
      <c r="G141" s="224"/>
      <c r="H141" s="224"/>
      <c r="I141" s="224"/>
      <c r="J141" s="224"/>
      <c r="K141" s="225"/>
    </row>
    <row r="142" spans="2:11" ht="18.75" customHeight="1">
      <c r="B142" s="176"/>
      <c r="C142" s="176"/>
      <c r="D142" s="176"/>
      <c r="E142" s="176"/>
      <c r="F142" s="212"/>
      <c r="G142" s="176"/>
      <c r="H142" s="176"/>
      <c r="I142" s="176"/>
      <c r="J142" s="176"/>
      <c r="K142" s="176"/>
    </row>
    <row r="143" spans="2:11" ht="18.75" customHeight="1"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</row>
    <row r="144" spans="2:11" ht="7.5" customHeight="1">
      <c r="B144" s="187"/>
      <c r="C144" s="188"/>
      <c r="D144" s="188"/>
      <c r="E144" s="188"/>
      <c r="F144" s="188"/>
      <c r="G144" s="188"/>
      <c r="H144" s="188"/>
      <c r="I144" s="188"/>
      <c r="J144" s="188"/>
      <c r="K144" s="189"/>
    </row>
    <row r="145" spans="2:11" ht="45" customHeight="1">
      <c r="B145" s="190"/>
      <c r="C145" s="191" t="s">
        <v>248</v>
      </c>
      <c r="D145" s="191"/>
      <c r="E145" s="191"/>
      <c r="F145" s="191"/>
      <c r="G145" s="191"/>
      <c r="H145" s="191"/>
      <c r="I145" s="191"/>
      <c r="J145" s="191"/>
      <c r="K145" s="192"/>
    </row>
    <row r="146" spans="2:11" ht="17.25" customHeight="1">
      <c r="B146" s="190"/>
      <c r="C146" s="193" t="s">
        <v>184</v>
      </c>
      <c r="D146" s="193"/>
      <c r="E146" s="193"/>
      <c r="F146" s="193" t="s">
        <v>185</v>
      </c>
      <c r="G146" s="194"/>
      <c r="H146" s="193" t="s">
        <v>83</v>
      </c>
      <c r="I146" s="193" t="s">
        <v>52</v>
      </c>
      <c r="J146" s="193" t="s">
        <v>186</v>
      </c>
      <c r="K146" s="192"/>
    </row>
    <row r="147" spans="2:11" ht="17.25" customHeight="1">
      <c r="B147" s="190"/>
      <c r="C147" s="195" t="s">
        <v>187</v>
      </c>
      <c r="D147" s="195"/>
      <c r="E147" s="195"/>
      <c r="F147" s="196" t="s">
        <v>188</v>
      </c>
      <c r="G147" s="197"/>
      <c r="H147" s="195"/>
      <c r="I147" s="195"/>
      <c r="J147" s="195" t="s">
        <v>189</v>
      </c>
      <c r="K147" s="192"/>
    </row>
    <row r="148" spans="2:11" ht="5.25" customHeight="1">
      <c r="B148" s="201"/>
      <c r="C148" s="198"/>
      <c r="D148" s="198"/>
      <c r="E148" s="198"/>
      <c r="F148" s="198"/>
      <c r="G148" s="199"/>
      <c r="H148" s="198"/>
      <c r="I148" s="198"/>
      <c r="J148" s="198"/>
      <c r="K148" s="222"/>
    </row>
    <row r="149" spans="2:11" ht="15" customHeight="1">
      <c r="B149" s="201"/>
      <c r="C149" s="226" t="s">
        <v>193</v>
      </c>
      <c r="D149" s="179"/>
      <c r="E149" s="179"/>
      <c r="F149" s="227" t="s">
        <v>190</v>
      </c>
      <c r="G149" s="179"/>
      <c r="H149" s="226" t="s">
        <v>229</v>
      </c>
      <c r="I149" s="226" t="s">
        <v>192</v>
      </c>
      <c r="J149" s="226">
        <v>120</v>
      </c>
      <c r="K149" s="222"/>
    </row>
    <row r="150" spans="2:11" ht="15" customHeight="1">
      <c r="B150" s="201"/>
      <c r="C150" s="226" t="s">
        <v>238</v>
      </c>
      <c r="D150" s="179"/>
      <c r="E150" s="179"/>
      <c r="F150" s="227" t="s">
        <v>190</v>
      </c>
      <c r="G150" s="179"/>
      <c r="H150" s="226" t="s">
        <v>249</v>
      </c>
      <c r="I150" s="226" t="s">
        <v>192</v>
      </c>
      <c r="J150" s="226" t="s">
        <v>240</v>
      </c>
      <c r="K150" s="222"/>
    </row>
    <row r="151" spans="2:11" ht="15" customHeight="1">
      <c r="B151" s="201"/>
      <c r="C151" s="226" t="s">
        <v>143</v>
      </c>
      <c r="D151" s="179"/>
      <c r="E151" s="179"/>
      <c r="F151" s="227" t="s">
        <v>190</v>
      </c>
      <c r="G151" s="179"/>
      <c r="H151" s="226" t="s">
        <v>250</v>
      </c>
      <c r="I151" s="226" t="s">
        <v>192</v>
      </c>
      <c r="J151" s="226" t="s">
        <v>240</v>
      </c>
      <c r="K151" s="222"/>
    </row>
    <row r="152" spans="2:11" ht="15" customHeight="1">
      <c r="B152" s="201"/>
      <c r="C152" s="226" t="s">
        <v>195</v>
      </c>
      <c r="D152" s="179"/>
      <c r="E152" s="179"/>
      <c r="F152" s="227" t="s">
        <v>196</v>
      </c>
      <c r="G152" s="179"/>
      <c r="H152" s="226" t="s">
        <v>229</v>
      </c>
      <c r="I152" s="226" t="s">
        <v>192</v>
      </c>
      <c r="J152" s="226">
        <v>50</v>
      </c>
      <c r="K152" s="222"/>
    </row>
    <row r="153" spans="2:11" ht="15" customHeight="1">
      <c r="B153" s="201"/>
      <c r="C153" s="226" t="s">
        <v>198</v>
      </c>
      <c r="D153" s="179"/>
      <c r="E153" s="179"/>
      <c r="F153" s="227" t="s">
        <v>190</v>
      </c>
      <c r="G153" s="179"/>
      <c r="H153" s="226" t="s">
        <v>229</v>
      </c>
      <c r="I153" s="226" t="s">
        <v>200</v>
      </c>
      <c r="J153" s="226"/>
      <c r="K153" s="222"/>
    </row>
    <row r="154" spans="2:11" ht="15" customHeight="1">
      <c r="B154" s="201"/>
      <c r="C154" s="226" t="s">
        <v>209</v>
      </c>
      <c r="D154" s="179"/>
      <c r="E154" s="179"/>
      <c r="F154" s="227" t="s">
        <v>196</v>
      </c>
      <c r="G154" s="179"/>
      <c r="H154" s="226" t="s">
        <v>229</v>
      </c>
      <c r="I154" s="226" t="s">
        <v>192</v>
      </c>
      <c r="J154" s="226">
        <v>50</v>
      </c>
      <c r="K154" s="222"/>
    </row>
    <row r="155" spans="2:11" ht="15" customHeight="1">
      <c r="B155" s="201"/>
      <c r="C155" s="226" t="s">
        <v>217</v>
      </c>
      <c r="D155" s="179"/>
      <c r="E155" s="179"/>
      <c r="F155" s="227" t="s">
        <v>196</v>
      </c>
      <c r="G155" s="179"/>
      <c r="H155" s="226" t="s">
        <v>229</v>
      </c>
      <c r="I155" s="226" t="s">
        <v>192</v>
      </c>
      <c r="J155" s="226">
        <v>50</v>
      </c>
      <c r="K155" s="222"/>
    </row>
    <row r="156" spans="2:11" ht="15" customHeight="1">
      <c r="B156" s="201"/>
      <c r="C156" s="226" t="s">
        <v>215</v>
      </c>
      <c r="D156" s="179"/>
      <c r="E156" s="179"/>
      <c r="F156" s="227" t="s">
        <v>196</v>
      </c>
      <c r="G156" s="179"/>
      <c r="H156" s="226" t="s">
        <v>229</v>
      </c>
      <c r="I156" s="226" t="s">
        <v>192</v>
      </c>
      <c r="J156" s="226">
        <v>50</v>
      </c>
      <c r="K156" s="222"/>
    </row>
    <row r="157" spans="2:11" ht="15" customHeight="1">
      <c r="B157" s="201"/>
      <c r="C157" s="226" t="s">
        <v>76</v>
      </c>
      <c r="D157" s="179"/>
      <c r="E157" s="179"/>
      <c r="F157" s="227" t="s">
        <v>190</v>
      </c>
      <c r="G157" s="179"/>
      <c r="H157" s="226" t="s">
        <v>251</v>
      </c>
      <c r="I157" s="226" t="s">
        <v>192</v>
      </c>
      <c r="J157" s="226" t="s">
        <v>252</v>
      </c>
      <c r="K157" s="222"/>
    </row>
    <row r="158" spans="2:11" ht="15" customHeight="1">
      <c r="B158" s="201"/>
      <c r="C158" s="226" t="s">
        <v>253</v>
      </c>
      <c r="D158" s="179"/>
      <c r="E158" s="179"/>
      <c r="F158" s="227" t="s">
        <v>190</v>
      </c>
      <c r="G158" s="179"/>
      <c r="H158" s="226" t="s">
        <v>254</v>
      </c>
      <c r="I158" s="226" t="s">
        <v>224</v>
      </c>
      <c r="J158" s="226"/>
      <c r="K158" s="222"/>
    </row>
    <row r="159" spans="2:11" ht="15" customHeight="1">
      <c r="B159" s="228"/>
      <c r="C159" s="210"/>
      <c r="D159" s="210"/>
      <c r="E159" s="210"/>
      <c r="F159" s="210"/>
      <c r="G159" s="210"/>
      <c r="H159" s="210"/>
      <c r="I159" s="210"/>
      <c r="J159" s="210"/>
      <c r="K159" s="229"/>
    </row>
    <row r="160" spans="2:11" ht="18.75" customHeight="1">
      <c r="B160" s="176"/>
      <c r="C160" s="179"/>
      <c r="D160" s="179"/>
      <c r="E160" s="179"/>
      <c r="F160" s="200"/>
      <c r="G160" s="179"/>
      <c r="H160" s="179"/>
      <c r="I160" s="179"/>
      <c r="J160" s="179"/>
      <c r="K160" s="176"/>
    </row>
    <row r="161" spans="2:11" ht="18.75" customHeight="1"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</row>
    <row r="162" spans="2:11" ht="7.5" customHeight="1">
      <c r="B162" s="163"/>
      <c r="C162" s="164"/>
      <c r="D162" s="164"/>
      <c r="E162" s="164"/>
      <c r="F162" s="164"/>
      <c r="G162" s="164"/>
      <c r="H162" s="164"/>
      <c r="I162" s="164"/>
      <c r="J162" s="164"/>
      <c r="K162" s="165"/>
    </row>
    <row r="163" spans="2:11" ht="45" customHeight="1">
      <c r="B163" s="166"/>
      <c r="C163" s="167" t="s">
        <v>255</v>
      </c>
      <c r="D163" s="167"/>
      <c r="E163" s="167"/>
      <c r="F163" s="167"/>
      <c r="G163" s="167"/>
      <c r="H163" s="167"/>
      <c r="I163" s="167"/>
      <c r="J163" s="167"/>
      <c r="K163" s="168"/>
    </row>
    <row r="164" spans="2:11" ht="17.25" customHeight="1">
      <c r="B164" s="166"/>
      <c r="C164" s="193" t="s">
        <v>184</v>
      </c>
      <c r="D164" s="193"/>
      <c r="E164" s="193"/>
      <c r="F164" s="193" t="s">
        <v>185</v>
      </c>
      <c r="G164" s="230"/>
      <c r="H164" s="231" t="s">
        <v>83</v>
      </c>
      <c r="I164" s="231" t="s">
        <v>52</v>
      </c>
      <c r="J164" s="193" t="s">
        <v>186</v>
      </c>
      <c r="K164" s="168"/>
    </row>
    <row r="165" spans="2:11" ht="17.25" customHeight="1">
      <c r="B165" s="170"/>
      <c r="C165" s="195" t="s">
        <v>187</v>
      </c>
      <c r="D165" s="195"/>
      <c r="E165" s="195"/>
      <c r="F165" s="196" t="s">
        <v>188</v>
      </c>
      <c r="G165" s="232"/>
      <c r="H165" s="233"/>
      <c r="I165" s="233"/>
      <c r="J165" s="195" t="s">
        <v>189</v>
      </c>
      <c r="K165" s="172"/>
    </row>
    <row r="166" spans="2:11" ht="5.25" customHeight="1">
      <c r="B166" s="201"/>
      <c r="C166" s="198"/>
      <c r="D166" s="198"/>
      <c r="E166" s="198"/>
      <c r="F166" s="198"/>
      <c r="G166" s="199"/>
      <c r="H166" s="198"/>
      <c r="I166" s="198"/>
      <c r="J166" s="198"/>
      <c r="K166" s="222"/>
    </row>
    <row r="167" spans="2:11" ht="15" customHeight="1">
      <c r="B167" s="201"/>
      <c r="C167" s="179" t="s">
        <v>193</v>
      </c>
      <c r="D167" s="179"/>
      <c r="E167" s="179"/>
      <c r="F167" s="200" t="s">
        <v>190</v>
      </c>
      <c r="G167" s="179"/>
      <c r="H167" s="179" t="s">
        <v>229</v>
      </c>
      <c r="I167" s="179" t="s">
        <v>192</v>
      </c>
      <c r="J167" s="179">
        <v>120</v>
      </c>
      <c r="K167" s="222"/>
    </row>
    <row r="168" spans="2:11" ht="15" customHeight="1">
      <c r="B168" s="201"/>
      <c r="C168" s="179" t="s">
        <v>238</v>
      </c>
      <c r="D168" s="179"/>
      <c r="E168" s="179"/>
      <c r="F168" s="200" t="s">
        <v>190</v>
      </c>
      <c r="G168" s="179"/>
      <c r="H168" s="179" t="s">
        <v>239</v>
      </c>
      <c r="I168" s="179" t="s">
        <v>192</v>
      </c>
      <c r="J168" s="179" t="s">
        <v>240</v>
      </c>
      <c r="K168" s="222"/>
    </row>
    <row r="169" spans="2:11" ht="15" customHeight="1">
      <c r="B169" s="201"/>
      <c r="C169" s="179" t="s">
        <v>143</v>
      </c>
      <c r="D169" s="179"/>
      <c r="E169" s="179"/>
      <c r="F169" s="200" t="s">
        <v>190</v>
      </c>
      <c r="G169" s="179"/>
      <c r="H169" s="179" t="s">
        <v>256</v>
      </c>
      <c r="I169" s="179" t="s">
        <v>192</v>
      </c>
      <c r="J169" s="179" t="s">
        <v>240</v>
      </c>
      <c r="K169" s="222"/>
    </row>
    <row r="170" spans="2:11" ht="15" customHeight="1">
      <c r="B170" s="201"/>
      <c r="C170" s="179" t="s">
        <v>195</v>
      </c>
      <c r="D170" s="179"/>
      <c r="E170" s="179"/>
      <c r="F170" s="200" t="s">
        <v>196</v>
      </c>
      <c r="G170" s="179"/>
      <c r="H170" s="179" t="s">
        <v>256</v>
      </c>
      <c r="I170" s="179" t="s">
        <v>192</v>
      </c>
      <c r="J170" s="179">
        <v>50</v>
      </c>
      <c r="K170" s="222"/>
    </row>
    <row r="171" spans="2:11" ht="15" customHeight="1">
      <c r="B171" s="201"/>
      <c r="C171" s="179" t="s">
        <v>198</v>
      </c>
      <c r="D171" s="179"/>
      <c r="E171" s="179"/>
      <c r="F171" s="200" t="s">
        <v>190</v>
      </c>
      <c r="G171" s="179"/>
      <c r="H171" s="179" t="s">
        <v>256</v>
      </c>
      <c r="I171" s="179" t="s">
        <v>200</v>
      </c>
      <c r="J171" s="179"/>
      <c r="K171" s="222"/>
    </row>
    <row r="172" spans="2:11" ht="15" customHeight="1">
      <c r="B172" s="201"/>
      <c r="C172" s="179" t="s">
        <v>209</v>
      </c>
      <c r="D172" s="179"/>
      <c r="E172" s="179"/>
      <c r="F172" s="200" t="s">
        <v>196</v>
      </c>
      <c r="G172" s="179"/>
      <c r="H172" s="179" t="s">
        <v>256</v>
      </c>
      <c r="I172" s="179" t="s">
        <v>192</v>
      </c>
      <c r="J172" s="179">
        <v>50</v>
      </c>
      <c r="K172" s="222"/>
    </row>
    <row r="173" spans="2:11" ht="15" customHeight="1">
      <c r="B173" s="201"/>
      <c r="C173" s="179" t="s">
        <v>217</v>
      </c>
      <c r="D173" s="179"/>
      <c r="E173" s="179"/>
      <c r="F173" s="200" t="s">
        <v>196</v>
      </c>
      <c r="G173" s="179"/>
      <c r="H173" s="179" t="s">
        <v>256</v>
      </c>
      <c r="I173" s="179" t="s">
        <v>192</v>
      </c>
      <c r="J173" s="179">
        <v>50</v>
      </c>
      <c r="K173" s="222"/>
    </row>
    <row r="174" spans="2:11" ht="15" customHeight="1">
      <c r="B174" s="201"/>
      <c r="C174" s="179" t="s">
        <v>215</v>
      </c>
      <c r="D174" s="179"/>
      <c r="E174" s="179"/>
      <c r="F174" s="200" t="s">
        <v>196</v>
      </c>
      <c r="G174" s="179"/>
      <c r="H174" s="179" t="s">
        <v>256</v>
      </c>
      <c r="I174" s="179" t="s">
        <v>192</v>
      </c>
      <c r="J174" s="179">
        <v>50</v>
      </c>
      <c r="K174" s="222"/>
    </row>
    <row r="175" spans="2:11" ht="15" customHeight="1">
      <c r="B175" s="201"/>
      <c r="C175" s="179" t="s">
        <v>82</v>
      </c>
      <c r="D175" s="179"/>
      <c r="E175" s="179"/>
      <c r="F175" s="200" t="s">
        <v>190</v>
      </c>
      <c r="G175" s="179"/>
      <c r="H175" s="179" t="s">
        <v>257</v>
      </c>
      <c r="I175" s="179" t="s">
        <v>258</v>
      </c>
      <c r="J175" s="179"/>
      <c r="K175" s="222"/>
    </row>
    <row r="176" spans="2:11" ht="15" customHeight="1">
      <c r="B176" s="201"/>
      <c r="C176" s="179" t="s">
        <v>52</v>
      </c>
      <c r="D176" s="179"/>
      <c r="E176" s="179"/>
      <c r="F176" s="200" t="s">
        <v>190</v>
      </c>
      <c r="G176" s="179"/>
      <c r="H176" s="179" t="s">
        <v>259</v>
      </c>
      <c r="I176" s="179" t="s">
        <v>260</v>
      </c>
      <c r="J176" s="179">
        <v>1</v>
      </c>
      <c r="K176" s="222"/>
    </row>
    <row r="177" spans="2:11" ht="15" customHeight="1">
      <c r="B177" s="201"/>
      <c r="C177" s="179" t="s">
        <v>48</v>
      </c>
      <c r="D177" s="179"/>
      <c r="E177" s="179"/>
      <c r="F177" s="200" t="s">
        <v>190</v>
      </c>
      <c r="G177" s="179"/>
      <c r="H177" s="179" t="s">
        <v>261</v>
      </c>
      <c r="I177" s="179" t="s">
        <v>192</v>
      </c>
      <c r="J177" s="179">
        <v>20</v>
      </c>
      <c r="K177" s="222"/>
    </row>
    <row r="178" spans="2:11" ht="15" customHeight="1">
      <c r="B178" s="201"/>
      <c r="C178" s="179" t="s">
        <v>83</v>
      </c>
      <c r="D178" s="179"/>
      <c r="E178" s="179"/>
      <c r="F178" s="200" t="s">
        <v>190</v>
      </c>
      <c r="G178" s="179"/>
      <c r="H178" s="179" t="s">
        <v>262</v>
      </c>
      <c r="I178" s="179" t="s">
        <v>192</v>
      </c>
      <c r="J178" s="179">
        <v>255</v>
      </c>
      <c r="K178" s="222"/>
    </row>
    <row r="179" spans="2:11" ht="15" customHeight="1">
      <c r="B179" s="201"/>
      <c r="C179" s="179" t="s">
        <v>84</v>
      </c>
      <c r="D179" s="179"/>
      <c r="E179" s="179"/>
      <c r="F179" s="200" t="s">
        <v>190</v>
      </c>
      <c r="G179" s="179"/>
      <c r="H179" s="179" t="s">
        <v>155</v>
      </c>
      <c r="I179" s="179" t="s">
        <v>192</v>
      </c>
      <c r="J179" s="179">
        <v>10</v>
      </c>
      <c r="K179" s="222"/>
    </row>
    <row r="180" spans="2:11" ht="15" customHeight="1">
      <c r="B180" s="201"/>
      <c r="C180" s="179" t="s">
        <v>85</v>
      </c>
      <c r="D180" s="179"/>
      <c r="E180" s="179"/>
      <c r="F180" s="200" t="s">
        <v>190</v>
      </c>
      <c r="G180" s="179"/>
      <c r="H180" s="179" t="s">
        <v>263</v>
      </c>
      <c r="I180" s="179" t="s">
        <v>224</v>
      </c>
      <c r="J180" s="179"/>
      <c r="K180" s="222"/>
    </row>
    <row r="181" spans="2:11" ht="15" customHeight="1">
      <c r="B181" s="201"/>
      <c r="C181" s="179" t="s">
        <v>264</v>
      </c>
      <c r="D181" s="179"/>
      <c r="E181" s="179"/>
      <c r="F181" s="200" t="s">
        <v>190</v>
      </c>
      <c r="G181" s="179"/>
      <c r="H181" s="179" t="s">
        <v>265</v>
      </c>
      <c r="I181" s="179" t="s">
        <v>224</v>
      </c>
      <c r="J181" s="179"/>
      <c r="K181" s="222"/>
    </row>
    <row r="182" spans="2:11" ht="15" customHeight="1">
      <c r="B182" s="201"/>
      <c r="C182" s="179" t="s">
        <v>253</v>
      </c>
      <c r="D182" s="179"/>
      <c r="E182" s="179"/>
      <c r="F182" s="200" t="s">
        <v>190</v>
      </c>
      <c r="G182" s="179"/>
      <c r="H182" s="179" t="s">
        <v>266</v>
      </c>
      <c r="I182" s="179" t="s">
        <v>224</v>
      </c>
      <c r="J182" s="179"/>
      <c r="K182" s="222"/>
    </row>
    <row r="183" spans="2:11" ht="15" customHeight="1">
      <c r="B183" s="201"/>
      <c r="C183" s="179" t="s">
        <v>88</v>
      </c>
      <c r="D183" s="179"/>
      <c r="E183" s="179"/>
      <c r="F183" s="200" t="s">
        <v>196</v>
      </c>
      <c r="G183" s="179"/>
      <c r="H183" s="179" t="s">
        <v>267</v>
      </c>
      <c r="I183" s="179" t="s">
        <v>192</v>
      </c>
      <c r="J183" s="179">
        <v>50</v>
      </c>
      <c r="K183" s="222"/>
    </row>
    <row r="184" spans="2:11" ht="15" customHeight="1">
      <c r="B184" s="201"/>
      <c r="C184" s="179" t="s">
        <v>268</v>
      </c>
      <c r="D184" s="179"/>
      <c r="E184" s="179"/>
      <c r="F184" s="200" t="s">
        <v>196</v>
      </c>
      <c r="G184" s="179"/>
      <c r="H184" s="179" t="s">
        <v>269</v>
      </c>
      <c r="I184" s="179" t="s">
        <v>270</v>
      </c>
      <c r="J184" s="179"/>
      <c r="K184" s="222"/>
    </row>
    <row r="185" spans="2:11" ht="15" customHeight="1">
      <c r="B185" s="201"/>
      <c r="C185" s="179" t="s">
        <v>271</v>
      </c>
      <c r="D185" s="179"/>
      <c r="E185" s="179"/>
      <c r="F185" s="200" t="s">
        <v>196</v>
      </c>
      <c r="G185" s="179"/>
      <c r="H185" s="179" t="s">
        <v>272</v>
      </c>
      <c r="I185" s="179" t="s">
        <v>270</v>
      </c>
      <c r="J185" s="179"/>
      <c r="K185" s="222"/>
    </row>
    <row r="186" spans="2:11" ht="15" customHeight="1">
      <c r="B186" s="201"/>
      <c r="C186" s="179" t="s">
        <v>273</v>
      </c>
      <c r="D186" s="179"/>
      <c r="E186" s="179"/>
      <c r="F186" s="200" t="s">
        <v>196</v>
      </c>
      <c r="G186" s="179"/>
      <c r="H186" s="179" t="s">
        <v>274</v>
      </c>
      <c r="I186" s="179" t="s">
        <v>270</v>
      </c>
      <c r="J186" s="179"/>
      <c r="K186" s="222"/>
    </row>
    <row r="187" spans="2:11" ht="15" customHeight="1">
      <c r="B187" s="201"/>
      <c r="C187" s="234" t="s">
        <v>275</v>
      </c>
      <c r="D187" s="179"/>
      <c r="E187" s="179"/>
      <c r="F187" s="200" t="s">
        <v>196</v>
      </c>
      <c r="G187" s="179"/>
      <c r="H187" s="179" t="s">
        <v>276</v>
      </c>
      <c r="I187" s="179" t="s">
        <v>277</v>
      </c>
      <c r="J187" s="235" t="s">
        <v>278</v>
      </c>
      <c r="K187" s="222"/>
    </row>
    <row r="188" spans="2:11" ht="15" customHeight="1">
      <c r="B188" s="228"/>
      <c r="C188" s="236"/>
      <c r="D188" s="210"/>
      <c r="E188" s="210"/>
      <c r="F188" s="210"/>
      <c r="G188" s="210"/>
      <c r="H188" s="210"/>
      <c r="I188" s="210"/>
      <c r="J188" s="210"/>
      <c r="K188" s="229"/>
    </row>
    <row r="189" spans="2:11" ht="18.75" customHeight="1">
      <c r="B189" s="237"/>
      <c r="C189" s="238"/>
      <c r="D189" s="238"/>
      <c r="E189" s="238"/>
      <c r="F189" s="239"/>
      <c r="G189" s="179"/>
      <c r="H189" s="179"/>
      <c r="I189" s="179"/>
      <c r="J189" s="179"/>
      <c r="K189" s="176"/>
    </row>
    <row r="190" spans="2:11" ht="18.75" customHeight="1">
      <c r="B190" s="176"/>
      <c r="C190" s="179"/>
      <c r="D190" s="179"/>
      <c r="E190" s="179"/>
      <c r="F190" s="200"/>
      <c r="G190" s="179"/>
      <c r="H190" s="179"/>
      <c r="I190" s="179"/>
      <c r="J190" s="179"/>
      <c r="K190" s="176"/>
    </row>
    <row r="191" spans="2:11" ht="18.75" customHeight="1"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</row>
    <row r="192" spans="2:11" ht="13.5">
      <c r="B192" s="163"/>
      <c r="C192" s="164"/>
      <c r="D192" s="164"/>
      <c r="E192" s="164"/>
      <c r="F192" s="164"/>
      <c r="G192" s="164"/>
      <c r="H192" s="164"/>
      <c r="I192" s="164"/>
      <c r="J192" s="164"/>
      <c r="K192" s="165"/>
    </row>
    <row r="193" spans="2:11" ht="21">
      <c r="B193" s="166"/>
      <c r="C193" s="167" t="s">
        <v>279</v>
      </c>
      <c r="D193" s="167"/>
      <c r="E193" s="167"/>
      <c r="F193" s="167"/>
      <c r="G193" s="167"/>
      <c r="H193" s="167"/>
      <c r="I193" s="167"/>
      <c r="J193" s="167"/>
      <c r="K193" s="168"/>
    </row>
    <row r="194" spans="2:11" ht="25.5" customHeight="1">
      <c r="B194" s="166"/>
      <c r="C194" s="240" t="s">
        <v>280</v>
      </c>
      <c r="D194" s="240"/>
      <c r="E194" s="240"/>
      <c r="F194" s="240" t="s">
        <v>281</v>
      </c>
      <c r="G194" s="241"/>
      <c r="H194" s="242" t="s">
        <v>282</v>
      </c>
      <c r="I194" s="242"/>
      <c r="J194" s="242"/>
      <c r="K194" s="168"/>
    </row>
    <row r="195" spans="2:11" ht="5.25" customHeight="1">
      <c r="B195" s="201"/>
      <c r="C195" s="198"/>
      <c r="D195" s="198"/>
      <c r="E195" s="198"/>
      <c r="F195" s="198"/>
      <c r="G195" s="179"/>
      <c r="H195" s="198"/>
      <c r="I195" s="198"/>
      <c r="J195" s="198"/>
      <c r="K195" s="222"/>
    </row>
    <row r="196" spans="2:11" ht="15" customHeight="1">
      <c r="B196" s="201"/>
      <c r="C196" s="179" t="s">
        <v>283</v>
      </c>
      <c r="D196" s="179"/>
      <c r="E196" s="179"/>
      <c r="F196" s="200" t="s">
        <v>38</v>
      </c>
      <c r="G196" s="179"/>
      <c r="H196" s="243" t="s">
        <v>284</v>
      </c>
      <c r="I196" s="243"/>
      <c r="J196" s="243"/>
      <c r="K196" s="222"/>
    </row>
    <row r="197" spans="2:11" ht="15" customHeight="1">
      <c r="B197" s="201"/>
      <c r="C197" s="207"/>
      <c r="D197" s="179"/>
      <c r="E197" s="179"/>
      <c r="F197" s="200" t="s">
        <v>39</v>
      </c>
      <c r="G197" s="179"/>
      <c r="H197" s="243" t="s">
        <v>285</v>
      </c>
      <c r="I197" s="243"/>
      <c r="J197" s="243"/>
      <c r="K197" s="222"/>
    </row>
    <row r="198" spans="2:11" ht="15" customHeight="1">
      <c r="B198" s="201"/>
      <c r="C198" s="207"/>
      <c r="D198" s="179"/>
      <c r="E198" s="179"/>
      <c r="F198" s="200" t="s">
        <v>42</v>
      </c>
      <c r="G198" s="179"/>
      <c r="H198" s="243" t="s">
        <v>286</v>
      </c>
      <c r="I198" s="243"/>
      <c r="J198" s="243"/>
      <c r="K198" s="222"/>
    </row>
    <row r="199" spans="2:11" ht="15" customHeight="1">
      <c r="B199" s="201"/>
      <c r="C199" s="179"/>
      <c r="D199" s="179"/>
      <c r="E199" s="179"/>
      <c r="F199" s="200" t="s">
        <v>40</v>
      </c>
      <c r="G199" s="179"/>
      <c r="H199" s="243" t="s">
        <v>287</v>
      </c>
      <c r="I199" s="243"/>
      <c r="J199" s="243"/>
      <c r="K199" s="222"/>
    </row>
    <row r="200" spans="2:11" ht="15" customHeight="1">
      <c r="B200" s="201"/>
      <c r="C200" s="179"/>
      <c r="D200" s="179"/>
      <c r="E200" s="179"/>
      <c r="F200" s="200" t="s">
        <v>41</v>
      </c>
      <c r="G200" s="179"/>
      <c r="H200" s="243" t="s">
        <v>288</v>
      </c>
      <c r="I200" s="243"/>
      <c r="J200" s="243"/>
      <c r="K200" s="222"/>
    </row>
    <row r="201" spans="2:11" ht="15" customHeight="1">
      <c r="B201" s="201"/>
      <c r="C201" s="179"/>
      <c r="D201" s="179"/>
      <c r="E201" s="179"/>
      <c r="F201" s="200"/>
      <c r="G201" s="179"/>
      <c r="H201" s="179"/>
      <c r="I201" s="179"/>
      <c r="J201" s="179"/>
      <c r="K201" s="222"/>
    </row>
    <row r="202" spans="2:11" ht="15" customHeight="1">
      <c r="B202" s="201"/>
      <c r="C202" s="179" t="s">
        <v>236</v>
      </c>
      <c r="D202" s="179"/>
      <c r="E202" s="179"/>
      <c r="F202" s="200" t="s">
        <v>70</v>
      </c>
      <c r="G202" s="179"/>
      <c r="H202" s="243" t="s">
        <v>289</v>
      </c>
      <c r="I202" s="243"/>
      <c r="J202" s="243"/>
      <c r="K202" s="222"/>
    </row>
    <row r="203" spans="2:11" ht="15" customHeight="1">
      <c r="B203" s="201"/>
      <c r="C203" s="207"/>
      <c r="D203" s="179"/>
      <c r="E203" s="179"/>
      <c r="F203" s="200" t="s">
        <v>138</v>
      </c>
      <c r="G203" s="179"/>
      <c r="H203" s="243" t="s">
        <v>139</v>
      </c>
      <c r="I203" s="243"/>
      <c r="J203" s="243"/>
      <c r="K203" s="222"/>
    </row>
    <row r="204" spans="2:11" ht="15" customHeight="1">
      <c r="B204" s="201"/>
      <c r="C204" s="179"/>
      <c r="D204" s="179"/>
      <c r="E204" s="179"/>
      <c r="F204" s="200" t="s">
        <v>136</v>
      </c>
      <c r="G204" s="179"/>
      <c r="H204" s="243" t="s">
        <v>290</v>
      </c>
      <c r="I204" s="243"/>
      <c r="J204" s="243"/>
      <c r="K204" s="222"/>
    </row>
    <row r="205" spans="2:11" ht="15" customHeight="1">
      <c r="B205" s="244"/>
      <c r="C205" s="207"/>
      <c r="D205" s="207"/>
      <c r="E205" s="207"/>
      <c r="F205" s="200" t="s">
        <v>140</v>
      </c>
      <c r="G205" s="185"/>
      <c r="H205" s="245" t="s">
        <v>141</v>
      </c>
      <c r="I205" s="245"/>
      <c r="J205" s="245"/>
      <c r="K205" s="246"/>
    </row>
    <row r="206" spans="2:11" ht="15" customHeight="1">
      <c r="B206" s="244"/>
      <c r="C206" s="207"/>
      <c r="D206" s="207"/>
      <c r="E206" s="207"/>
      <c r="F206" s="200" t="s">
        <v>96</v>
      </c>
      <c r="G206" s="185"/>
      <c r="H206" s="245" t="s">
        <v>97</v>
      </c>
      <c r="I206" s="245"/>
      <c r="J206" s="245"/>
      <c r="K206" s="246"/>
    </row>
    <row r="207" spans="2:11" ht="15" customHeight="1">
      <c r="B207" s="244"/>
      <c r="C207" s="207"/>
      <c r="D207" s="207"/>
      <c r="E207" s="207"/>
      <c r="F207" s="247"/>
      <c r="G207" s="185"/>
      <c r="H207" s="248"/>
      <c r="I207" s="248"/>
      <c r="J207" s="248"/>
      <c r="K207" s="246"/>
    </row>
    <row r="208" spans="2:11" ht="15" customHeight="1">
      <c r="B208" s="244"/>
      <c r="C208" s="179" t="s">
        <v>260</v>
      </c>
      <c r="D208" s="207"/>
      <c r="E208" s="207"/>
      <c r="F208" s="200">
        <v>1</v>
      </c>
      <c r="G208" s="185"/>
      <c r="H208" s="245" t="s">
        <v>291</v>
      </c>
      <c r="I208" s="245"/>
      <c r="J208" s="245"/>
      <c r="K208" s="246"/>
    </row>
    <row r="209" spans="2:11" ht="15" customHeight="1">
      <c r="B209" s="244"/>
      <c r="C209" s="207"/>
      <c r="D209" s="207"/>
      <c r="E209" s="207"/>
      <c r="F209" s="200">
        <v>2</v>
      </c>
      <c r="G209" s="185"/>
      <c r="H209" s="245" t="s">
        <v>292</v>
      </c>
      <c r="I209" s="245"/>
      <c r="J209" s="245"/>
      <c r="K209" s="246"/>
    </row>
    <row r="210" spans="2:11" ht="15" customHeight="1">
      <c r="B210" s="244"/>
      <c r="C210" s="207"/>
      <c r="D210" s="207"/>
      <c r="E210" s="207"/>
      <c r="F210" s="200">
        <v>3</v>
      </c>
      <c r="G210" s="185"/>
      <c r="H210" s="245" t="s">
        <v>293</v>
      </c>
      <c r="I210" s="245"/>
      <c r="J210" s="245"/>
      <c r="K210" s="246"/>
    </row>
    <row r="211" spans="2:11" ht="15" customHeight="1">
      <c r="B211" s="244"/>
      <c r="C211" s="207"/>
      <c r="D211" s="207"/>
      <c r="E211" s="207"/>
      <c r="F211" s="200">
        <v>4</v>
      </c>
      <c r="G211" s="185"/>
      <c r="H211" s="245" t="s">
        <v>294</v>
      </c>
      <c r="I211" s="245"/>
      <c r="J211" s="245"/>
      <c r="K211" s="246"/>
    </row>
    <row r="212" spans="2:11" ht="12.75" customHeight="1">
      <c r="B212" s="249"/>
      <c r="C212" s="250"/>
      <c r="D212" s="250"/>
      <c r="E212" s="250"/>
      <c r="F212" s="250"/>
      <c r="G212" s="250"/>
      <c r="H212" s="250"/>
      <c r="I212" s="250"/>
      <c r="J212" s="250"/>
      <c r="K212" s="251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skami</cp:lastModifiedBy>
  <dcterms:modified xsi:type="dcterms:W3CDTF">2015-07-08T14:16:41Z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