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4"/>
  </bookViews>
  <sheets>
    <sheet name="Rekapitulace" sheetId="1" r:id="rId1"/>
    <sheet name="Investice 2013" sheetId="2" r:id="rId2"/>
    <sheet name="Ostatní výdaje" sheetId="3" r:id="rId3"/>
    <sheet name="OEP" sheetId="4" r:id="rId4"/>
    <sheet name="OKR " sheetId="5" r:id="rId5"/>
  </sheets>
  <definedNames>
    <definedName name="_xlnm._FilterDatabase" localSheetId="1" hidden="1">'Investice 2013'!$E$1:$E$241</definedName>
    <definedName name="_xlnm.Print_Titles" localSheetId="1">'Investice 2013'!$4:$6</definedName>
    <definedName name="_xlnm.Print_Titles" localSheetId="3">'OEP'!$1:$1</definedName>
    <definedName name="_xlnm.Print_Titles" localSheetId="4">'OKR '!$1:$1</definedName>
    <definedName name="_xlnm.Print_Area" localSheetId="1">'Investice 2013'!$A$1:$M$239</definedName>
    <definedName name="_xlnm.Print_Area" localSheetId="3">'OEP'!$A$1:$D$30</definedName>
    <definedName name="_xlnm.Print_Area" localSheetId="4">'OKR '!$A$1:$G$11</definedName>
    <definedName name="_xlnm.Print_Area" localSheetId="2">'Ostatní výdaje'!$A$2:$M$17</definedName>
    <definedName name="_xlnm.Print_Area" localSheetId="0">'Rekapitulace'!$A$1:$K$24</definedName>
  </definedNames>
  <calcPr fullCalcOnLoad="1"/>
</workbook>
</file>

<file path=xl/sharedStrings.xml><?xml version="1.0" encoding="utf-8"?>
<sst xmlns="http://schemas.openxmlformats.org/spreadsheetml/2006/main" count="688" uniqueCount="470">
  <si>
    <t>Žádost o dotaci byla podána dne 1.3.2012. Akceptace žádosti byla vydána dne 21.5.2012. Stavební realizace projektu je plánována v roce 2014. Dotace bude poskytnuta v letech 2014 a 2015. Podmínka dotací-schválení zadávací dokumentace do  07- 08/2013 .Akci vysoutěžit do 10/2013. .Jedná se o náklad spojený s výběrovým řízením a podpisem smlouvy o dílo.</t>
  </si>
  <si>
    <t>Žádost o dotaci byla podána dne 1.3.2012. Akceptace žádosti byla vydána dne 17.5.2012. Stavební realizace projektu je plánována v roce 2014. Dotace bude poskytnuta v letech 2014 a 2015. Podmínka dotací-schválení zadávací dokumentace do  07- 08/2013 .Akci vysoutěžit do 10/2013..Jedná se o náklad spojený s výběrovým řízením a podpisem smlouvy o dílo.</t>
  </si>
  <si>
    <t>Žádost o dotaci byla podána dne 29.2.2012. Akceptace žádosti byla vydána dne 21.5.2012. Stavební realizace projektu je plánována v roce 2014. Dotace bude poskytnuta v letech 2014 a 2015.  Podmínka dotací-schválení zadávací dokumentace do  07- 08/2013 .Akci vysoutěžit do 10/2013..Jedná se o náklad spojený s výběrovým řízením a podpisem smlouvy o dílo.</t>
  </si>
  <si>
    <t>Žádost o dotaci byla podána dne 29.2.2012. Akceptace žádosti byla vydána dne 24.5.2012. Stavební realizace projektu je plánována v roce 2014. Dotace bude poskytnuta v letech 2014 a 2015. Podmínka dotací-schválení zadávací dokumentace do  07- 08/2013 .Akci vysoutěžit do 10/2013. .Jedná se o náklad spojený s výběrovým řízením a podpisem smlouvy o dílo.</t>
  </si>
  <si>
    <t>Žádost o dotaci byla podána dne 29.2.2012. Akceptace žádosti byla vydána dne 25.5.2012. Stavební realizace projektu je plánována v roce 2014. Dotace bude poskytnuta v letech 2014 a 2015.  Podmínka dotací-schválení zadávací dokumentace do  07- 08/2013 .Akci vysoutěžit do 10/2013..Jedná se o náklad spojený s výběrovým řízením a podpisem smlouvy o dílo.</t>
  </si>
  <si>
    <t>Žádost o dotaci byla podána dne 29.2.2012. Akceptace žádosti byla vydána dne 25.5.2012. Stavební realizace projektu je plánována v roce 2014. Dotace bude poskytnuta v letech 2014 a 2015. Podmínka dotací-schválení zadávací dokumentace do  07- 08/2013 .Akci vysoutěžit do 10/2013..Jedná se o náklad spojený s výběrovým řízením a podpisem smlouvy o dílo.</t>
  </si>
  <si>
    <t>Předpokládané podání žádosti o dotaci v 11/2012 v rámci IPRM Atraktivní a konkur. Olomouc. Realizace v r. 2013/2014. Dotace v předpokládané výši 5,25 mil. Kč bude v roce 2014.Jedná se o náklad spojený s výběrovým řízením a podpisem smlouvy o dílo.</t>
  </si>
  <si>
    <t>Náklad na zahájení akceProjekt lze realizovat v rámci IPRM Atraktivní a konkurenceschopná Olomouc, předpoklad dotace ve výši 11,3 mil. Kč.Jedná se o náklad spojený s výběrovým řízením a podpisem smlouvy o dílo.</t>
  </si>
  <si>
    <t>DZS 01/2013.Cena dle studie 4,7 mil.Kč.Vybudování dalšího oddělení MŠ v podkroví objektu.Projekt lze realizovat v rámci IPRM Atraktivní a konkurenceschopná Olomouc, předpoklad dotace ve výši 3,34 mil. Kč.Jedná se o náklad spojený s výběrovým řízením a podpisem smlouvy o dílo.</t>
  </si>
  <si>
    <t xml:space="preserve"> Náklad na zahájení VŘ akce.Projekt lze realizovat v rámci IPRM Atraktivní a konkurenceschopná Olomouc, předpoklad dotace ve výši 59,5 mil. Kč.Jedná se o náklad spojený s výběrovým řízením a podpisem smlouvy o dílo.</t>
  </si>
  <si>
    <t xml:space="preserve"> DZS 01/2013.Lokální sjednocení průtočného profilu zatrubnění Adamovky pod komunikací v ul. Jesenická v Droždíně.Jedná se o náklad spojený s výběrovým řízením a podpisem smlouvy o dílo.</t>
  </si>
  <si>
    <t>Předpoklad získání SP v 04/2013. PD řeší rozebrání stávajícího a realizaci nového jezu. Odhad nákladů..Jedná se o náklad spojený s výběrovým řízením a podpisem smlouvy o dílo.</t>
  </si>
  <si>
    <t>Podána žádost o ÚR. Předpoklad vydání SP 02/2013. PD řeší pěší příčné propojení, sáňkovací kopec, plochy s travnatým povrchem pro případné umístění herních prvků, mobiliář.Jedná se o náklad spojený s výběrovým řízením a podpisem smlouvy o dílo.</t>
  </si>
  <si>
    <t>Náklad na zahájení VŘ v případě, že se mauzoleum stane majetkem města .Jedná se o náklad spojený s výběrovým řízením a podpisem smlouvy o dílo.</t>
  </si>
  <si>
    <t>Neředínská U dvora - letců</t>
  </si>
  <si>
    <t>Týneček- Chválkovice,cyklostezka</t>
  </si>
  <si>
    <t>2 ks preventivních  radarů</t>
  </si>
  <si>
    <t xml:space="preserve">Nutná aktualizace PD. SP je platné do konce r. 2013, již 2 x prodloužené, další prodloužení platnosti nebude možné (nutná aktualizace PD - odhad nákladů). </t>
  </si>
  <si>
    <t xml:space="preserve">Dolní Hejčínská rekonstrukce komunikace </t>
  </si>
  <si>
    <t xml:space="preserve">Zafoukání dešťové stoky v m.č. Černovír  </t>
  </si>
  <si>
    <t>PDP</t>
  </si>
  <si>
    <t>Černovír Heydukova - rekonstrukce komunikace</t>
  </si>
  <si>
    <t>Zpracovíní DZS</t>
  </si>
  <si>
    <t>Doplatek za zpracování DUR, zahájené v r. 2012 vč rozíšření o cyklostezku podél ul.Rooseveltova</t>
  </si>
  <si>
    <t>Jantarová cyklotrasa - 1.část</t>
  </si>
  <si>
    <t>Sv. Kopeček - zastávka MHD</t>
  </si>
  <si>
    <t>Šantova ul. - hráz</t>
  </si>
  <si>
    <t>Zpracování dalších stupňů PD (DSP+DZS) pokud RMO rozhodne o dalším pokračování akce- odhad ceny PD. V současné době se zpracovává DÚR, předpokládané investiční náklady - 83 mil. Kč</t>
  </si>
  <si>
    <t>Příspěvky a platby města jiným subjektům</t>
  </si>
  <si>
    <t xml:space="preserve">Mezisoučet A - F </t>
  </si>
  <si>
    <t>G</t>
  </si>
  <si>
    <t>Model dopravy</t>
  </si>
  <si>
    <t>Realizuje OD</t>
  </si>
  <si>
    <t>Model dopravy města Olomouce</t>
  </si>
  <si>
    <t>Pravidelná roční aktualizace modelu na základě uzavřené smlouvy.</t>
  </si>
  <si>
    <t>Realizace dětských hřišť</t>
  </si>
  <si>
    <t>MJPR</t>
  </si>
  <si>
    <t>Žižkovo nám. 3-nové odd. MŠ</t>
  </si>
  <si>
    <t>Projekt je součástí IPRÚ Olomouc. Je zpracována studie. Inv. Náklady 33 mil. Kč. Nutno zpracovat DUR a DSP. Zpracování projektové žádosti zadáno v r. 2012 GHC Regio</t>
  </si>
  <si>
    <t>Projekt je součástí IPRM Atraktivní a konkurenceschopná Olomouc. Náklady na zpracování DÚR a DSP</t>
  </si>
  <si>
    <t>ZŠ Svatý Kopeček- hřiště</t>
  </si>
  <si>
    <t>ZŠ Komenium - restaurování sálu</t>
  </si>
  <si>
    <t>Rozpracované projektové dokumentace , na které budou k 31.12.2012 uzavřeny smlouvy</t>
  </si>
  <si>
    <t>Dobrovského - Na Střelnici - okružní křižovatka</t>
  </si>
  <si>
    <t>Mezisoučet A -C</t>
  </si>
  <si>
    <t>Mezisoučet F</t>
  </si>
  <si>
    <t>SNO,OEP</t>
  </si>
  <si>
    <t>OD</t>
  </si>
  <si>
    <t>Rooseveltova x Velkomoravská - rekonstrukce křižovatky</t>
  </si>
  <si>
    <t>NE</t>
  </si>
  <si>
    <t>přenesená daňová povinost - uhrada v r.2012</t>
  </si>
  <si>
    <t>Obnova zeleně Ústředního hřbitova v Olomouci</t>
  </si>
  <si>
    <t xml:space="preserve">Veřejné ovětlení - Rekonstrukce </t>
  </si>
  <si>
    <t>Celkové náklady projektu cca 1,8 mil. Kč (dPP - 0,6 mil. Kč, zařízení varovného a výstražného systému - 1,2 mil. Kč), dotace - 1,5 mil. Kč. Realizace projektu s názvem "Digitální povodňový plán, monitoring a systém varování" byla původně plánována na rok 2012. Vzhledem k tomu, že ze strany Státního fondu životního prostředí ČR došlo k opožděné registraci akce, dochází k posunu etap realizace části projektu Digitální povodňový plán ve výši 0,6 mil. Kč na rok 2013. Realizuje odbor ochrany.</t>
  </si>
  <si>
    <t>Digitální povodňový plán - instalace zařízení varovného a výstražného systému</t>
  </si>
  <si>
    <t>Požadavek na PD pro územní souhlas a zadávací dokumentace.V souladu s POH města Olomouce jsou v současné době ve spolupráci OŽP MMOl a TSMO připravovány podklady pro získání dotace ze SFŽP. Záměr odsouhlasen RMO 18.05.2010. Doposud výzva nevyhlášena</t>
  </si>
  <si>
    <t>Jedná se o zpracování DSP a DZS na vestavbu nové zkušebny v půdních prostorách  stávajícího divadla</t>
  </si>
  <si>
    <t>Mezisoučet A-B</t>
  </si>
  <si>
    <t>Mezisoučet A</t>
  </si>
  <si>
    <t>Kožušanská - rekonstrukce komunikace</t>
  </si>
  <si>
    <t>Mezisoučet C</t>
  </si>
  <si>
    <t>Změna vnitřní dispozice - nutná úprava PD, včetně doplnění výklopných oken a žaluzií (požadavek OŠ), aktualizace soupisu prací, realizace akce dle rozhodnutí RMO v r. 2014 -2015. Pro projekt byla podána žádost o dotaci na realizaci úspor energie v rámci OPŽP. V letošním roce bylo ale zprovozněno nové oddělení - provedené stavební úpravy měly vliv na zateplovanou plochu budovy (výplně, plášť) - nutná aktualizace PD (a popř. EA)</t>
  </si>
  <si>
    <t>Doplatek částky za zpracování DUR po předání pravomocného ÚR</t>
  </si>
  <si>
    <t>Tylova-Dánská</t>
  </si>
  <si>
    <t xml:space="preserve">Potřeba k dokončení </t>
  </si>
  <si>
    <t>vlastní zdroje</t>
  </si>
  <si>
    <t>Mezisoučet A-D</t>
  </si>
  <si>
    <t>Rekapitulace</t>
  </si>
  <si>
    <t>Dolní náměstí  - veřejné osvětlení,mobiliář</t>
  </si>
  <si>
    <t>Splátka kupní ceny vodovodu a kanalizace Holice - Příkopy dle smlouvy ze dne 19.10.2006.(poslední splátka)</t>
  </si>
  <si>
    <t>Politických vězňů 2</t>
  </si>
  <si>
    <t>Kosmonautů 12-20</t>
  </si>
  <si>
    <t>Objekt zateplen při realizaci střešních nástaveb. Stávající dřevěná okna dožitá.</t>
  </si>
  <si>
    <t>Archeologický průzkum- Rozvoj výstaviště , pavilon A1</t>
  </si>
  <si>
    <t>OI,OEP</t>
  </si>
  <si>
    <t>Mezisoučet D</t>
  </si>
  <si>
    <t>Požadavek na Výkupy pozemků  majetkprávní odbor</t>
  </si>
  <si>
    <t>Požadavek na Výkupy pozemků   odbor investic</t>
  </si>
  <si>
    <t xml:space="preserve"> schváleno v RMO</t>
  </si>
  <si>
    <t>odkup akcií</t>
  </si>
  <si>
    <t>Rekonstrukce Mozartova sálu</t>
  </si>
  <si>
    <t>účelový investiční transfer  ,příjemce dotací je DPMO</t>
  </si>
  <si>
    <r>
      <t xml:space="preserve">  </t>
    </r>
    <r>
      <rPr>
        <sz val="12"/>
        <rFont val="Times New Roman"/>
        <family val="1"/>
      </rPr>
      <t>Domov pro seniory-  Tabulový vrch.</t>
    </r>
  </si>
  <si>
    <t xml:space="preserve">Realizace stavby proběhla již v roce 2011. V současnosti je stále projekt ve 2.etapě hodnocení. Smlouva o poskytnutí dotace bude podepsána v 11/2012, Žádost o platbu podána v 12/2012, obdržení dotace se očekává v 01/2013. </t>
  </si>
  <si>
    <t>Integrovaný systém nakládání s odpady - podzemní kontejnery v MPR</t>
  </si>
  <si>
    <t>Schválený plán reprodukce investičních i vybraných provozních  prostředků na rok 2013</t>
  </si>
  <si>
    <t xml:space="preserve"> Roční prováděcí plán reprodukce majetku města Olomouce  v rozlišení na akce hrazené z investičních  prostředků na rok 2013 v tis.Kč vč. DPH.                               </t>
  </si>
  <si>
    <t>Schválený rozpočet      rok 2013       v tis. Kč</t>
  </si>
  <si>
    <t>Schválený rozpočet 2013                       v tis. Kč</t>
  </si>
  <si>
    <r>
      <t xml:space="preserve">Potřeba             k </t>
    </r>
    <r>
      <rPr>
        <b/>
        <sz val="10"/>
        <rFont val="Arial"/>
        <family val="2"/>
      </rPr>
      <t xml:space="preserve">dokončení </t>
    </r>
  </si>
  <si>
    <t>Zpracování projektových dokumentací, zařazené do plánu na rok 2013</t>
  </si>
  <si>
    <t>Realizace akcí,  zařazené do plánu na rok 2013</t>
  </si>
  <si>
    <t xml:space="preserve">Investice SNO, a.s. </t>
  </si>
  <si>
    <t xml:space="preserve">Investice MOVO, a.s. </t>
  </si>
  <si>
    <t xml:space="preserve">Ostatní  výdaje v tis. Kč           </t>
  </si>
  <si>
    <t>Úhrada za dopracování DSP, DPS a inž. činnost (přechod pro chodce)</t>
  </si>
  <si>
    <t>Rozestavěné akce a akce  na které budou k 31.12.2012 uzavřeny smlouvy</t>
  </si>
  <si>
    <t>Jedná se o VO a osazení DN květinovými sloupy na vybraných místech,4 ks s tím , že OD je předá do užívání TSMO</t>
  </si>
  <si>
    <t>Hudební nástroje-nákup</t>
  </si>
  <si>
    <t>Tramvajová trať II. etapa - Nové Sady - Povel</t>
  </si>
  <si>
    <t>PPO II.B etapa - související investice</t>
  </si>
  <si>
    <t>ZOO Sv. Kopeček - parkoviště</t>
  </si>
  <si>
    <t>Moravská cyklotrasa - Řepčín</t>
  </si>
  <si>
    <t>ZŠ a MŠ Holečkova - rekonstrukce</t>
  </si>
  <si>
    <t>Náklad na PD rekonstrukci či opravu komunikace</t>
  </si>
  <si>
    <t>Výkup aqaparku</t>
  </si>
  <si>
    <t>Hudební nástroje</t>
  </si>
  <si>
    <t xml:space="preserve">Nemilanka zkapacitnění </t>
  </si>
  <si>
    <t>Odhad nákladů na zpracování dílčí části úpravy zatrubněného toku Nemilanky na ul. Zolova -DSP + DZS. Jedná se o úsek od česlového objektu u zahrady Dobrovských, který bude letos zrealizován ve spolupráci s Povodím Moravy, po česlový objekt u MŠ Slavonín.</t>
  </si>
  <si>
    <t xml:space="preserve">Doplatek za PD a SP. Plnění dle SOD  z r. 2012. </t>
  </si>
  <si>
    <t>ZŠ a MŠ Řezníčkova-rekonstrukce</t>
  </si>
  <si>
    <t>MŠ Šlechtitelů</t>
  </si>
  <si>
    <t>Jesenická - rekonstrukce propustku</t>
  </si>
  <si>
    <t>Doplatek za PD a SP. Plnění dle SOD  z r. 2011</t>
  </si>
  <si>
    <t>Jedná se o utěsnění stok, kudy natéká voda do Černovíra  při zvýšeném stavu řeky Moravy</t>
  </si>
  <si>
    <t>Sál je v současné době využíván,jako tělocvična.Stěny sálu jsou pokryty historickými malbami, které je nutné restaurovat. Prostory již nebudou využívány k účelu tělocvičny, ale jako víceúčelový sál. Bude požadován stavebně technický průzkum a projektová dokumentace ve stupni pro provádění stavby .Budova je v seznamu kulturních památek.</t>
  </si>
  <si>
    <t>ZŠ a MŠ Řezníčkova - hřiště</t>
  </si>
  <si>
    <t xml:space="preserve">ZŠ a MŠ Demlova - hřiště </t>
  </si>
  <si>
    <t>IPRM - akce je zařazena do IPRM Atraktivní a konkurenceschopná Olomouc, hřiště je zpřístupněno veřejnosti. Je požadována PD pro realizaci akce.</t>
  </si>
  <si>
    <t>ZŠ Mozartova - hřiště</t>
  </si>
  <si>
    <t>Energetická opatření MŠ Jílová</t>
  </si>
  <si>
    <t>Energetická opatření ZŠ Nedvědova</t>
  </si>
  <si>
    <t>Energetická opatření ZŠ Rožňavská</t>
  </si>
  <si>
    <t>Energetická opatření ZŠ a MŠ Petřkova</t>
  </si>
  <si>
    <t>Mlýnský potok - jez u sokolovny</t>
  </si>
  <si>
    <t>Neředín - park Západní</t>
  </si>
  <si>
    <t>Nákup autobusů</t>
  </si>
  <si>
    <t>Nákup tramvají</t>
  </si>
  <si>
    <t>Plavecký stadion - rekonstrukce podhledu a osvětlení haly PSO</t>
  </si>
  <si>
    <t xml:space="preserve"> Celková rekonstrukce lesní cesty Berounka</t>
  </si>
  <si>
    <t xml:space="preserve">ČOV Olomouc   – postupná obměna technologického zařízení a stavební rekonstrukce </t>
  </si>
  <si>
    <t>Jedná se rekonstrukce a modernizace stavebních a technologických celků na ČOV Olomouc .</t>
  </si>
  <si>
    <t>ANo</t>
  </si>
  <si>
    <t>1. máje - rekonstrukce komunikace</t>
  </si>
  <si>
    <t>Mošnerova-Okružní rekonstrukce komunikace</t>
  </si>
  <si>
    <t>Ulice Holická - Babíčkova</t>
  </si>
  <si>
    <t>Žádost o dotaci, úpravy energetických auditů a projektových dokumentací</t>
  </si>
  <si>
    <t>Lávka Nová Sladovna</t>
  </si>
  <si>
    <t>ZŠ Svatoplukova - tělocvična</t>
  </si>
  <si>
    <t>ZŠ Mozartova</t>
  </si>
  <si>
    <t>ZŠ/MŠ Purkyňova</t>
  </si>
  <si>
    <t>Křivá ulice - náměstíčko</t>
  </si>
  <si>
    <t>Nerudova - rekonsrukce komunikace</t>
  </si>
  <si>
    <t>DPS - JESSICA, ROP SM</t>
  </si>
  <si>
    <t>Žádost, přílohy žádosti</t>
  </si>
  <si>
    <t>Veřejné osvětlení</t>
  </si>
  <si>
    <t>Rezerva na přípravu projektů</t>
  </si>
  <si>
    <t>Mezisoučet A-H</t>
  </si>
  <si>
    <t>Žadatel</t>
  </si>
  <si>
    <t>realizuje</t>
  </si>
  <si>
    <t>OŽP</t>
  </si>
  <si>
    <t>Žádost o dotaci byla podána 30.6.2010, Rozhodnutí bude vydáno do konce roku 2012. Realizace 10/2011-12/2013. Celkové výdaje projektu 1,6 mil. Kč, zp. výdaje 1,3 mil. Kč, dotace ve výši 75 % je 960 tis. Kč. V roce 2013 bude připsána dotace ve výši 750 tis.</t>
  </si>
  <si>
    <t>Žádost o dotaci v rámci OPŽP podána 15.7.2011. Akceptace žádosti 09/2011. VŘ proběhne září-listopad 2012. Realizace 2012 - 2014. Celkové výdaje projektu 6,1 mil. Kč, dotace ve výši 90 % činí 5,3 mil. Kč. V roce 2013 bude připsána dotace ve výši cca 2,8 mi</t>
  </si>
  <si>
    <t>Požadavek KMČ adresovaný investičnímu náměstkovi ze dne 17.8.2011, žádost OI   na pořízení studie revitalizace rybníka, která by rovněž navrhla rekreační zázemí obyvatel Nedvězí. OI následně pořídí projektovou dokumentaci.Dne 15.8. 2012 aktuálnost požadavku telefonicky potvrzena s Ing. Tomčanem, předsedou KMČ. Vzniklo občanské sdružení a obyvatelé mají o revitalizaci rybníka úpravu jeho okolí nadále velký zájem</t>
  </si>
  <si>
    <t>Celková rekonstrukce lesní cesty Okružní</t>
  </si>
  <si>
    <t>Tovární x Rolsberská - rekonstrukce SSZ křižovatky</t>
  </si>
  <si>
    <t xml:space="preserve">NE </t>
  </si>
  <si>
    <t>Křivá ul., náměstíčko</t>
  </si>
  <si>
    <t>Plavecký bazén - atika</t>
  </si>
  <si>
    <t>PD zpracována 2012. Rekonstrukci atiky vyžaduje zatékání kondenzovaných par z prostoru bazénové haly, kdy dochází ke stékání vody po nově provedené fasádě bazénu.</t>
  </si>
  <si>
    <t>Morový sloup Dolní náměstí</t>
  </si>
  <si>
    <t>Zpracován rest.záměr.Restaurování  v souvislosti s dokončením Dolního náměstí</t>
  </si>
  <si>
    <t>OŠ</t>
  </si>
  <si>
    <t>TSMO</t>
  </si>
  <si>
    <t>Tropický pavilon</t>
  </si>
  <si>
    <t>Chybějící zdr.</t>
  </si>
  <si>
    <t>Nedostatek vl.zdr</t>
  </si>
  <si>
    <t>Bezbariérové úpravy komunikací - trasa N3,N4</t>
  </si>
  <si>
    <t>Povel revitalizace sídliště II.část</t>
  </si>
  <si>
    <t>VFO dostavba pavilonu A2</t>
  </si>
  <si>
    <t>projekt je součástí IPRM Městské parky</t>
  </si>
  <si>
    <t>VFO příjezdová komunikace</t>
  </si>
  <si>
    <t>VFO pozemní parkoviště</t>
  </si>
  <si>
    <t>VFO rekonstrukce pavilonu A1</t>
  </si>
  <si>
    <t>účelový investiční transfer, příjemce  VFO, a. s.</t>
  </si>
  <si>
    <t>doplatek za zpracování DUR</t>
  </si>
  <si>
    <t>doplatek za dokončenou akci</t>
  </si>
  <si>
    <t xml:space="preserve">Hasičská zbrojnice Topolany </t>
  </si>
  <si>
    <t>Ostatní výdaje</t>
  </si>
  <si>
    <t>Náklad na vybudování  expozice v plenéru, prezentující nálezy Římského tábora v lokalitě Olomouc-Neředín</t>
  </si>
  <si>
    <t>Doplatek za pravomocné ÚR . Zpracována DUR, probíhá MJPR řešení pozemků, zpracování EIA.</t>
  </si>
  <si>
    <t>Stará Víska - rekonstrukce ulice</t>
  </si>
  <si>
    <t>Za Školou - rekonstrukce komunikace</t>
  </si>
  <si>
    <t>Zpracování dokumentace pro navrhované a připravované rekonstrukce roku 2014</t>
  </si>
  <si>
    <t>Dr. Milady Horákové – dopravní opatření</t>
  </si>
  <si>
    <t>Jilemnického, Nedvězí centrum - dopravní opatření</t>
  </si>
  <si>
    <t>Investice související s realizací PPO Povodím Moravy , komora umístěná u mostu ul.Velkomoravská</t>
  </si>
  <si>
    <t>Dolní náměstí širší okolí</t>
  </si>
  <si>
    <t xml:space="preserve">Cyklostezky </t>
  </si>
  <si>
    <t>Úhrada za zpracováníPD zahájené v r. 2012.PROVOZ</t>
  </si>
  <si>
    <t xml:space="preserve">ne </t>
  </si>
  <si>
    <t>Doplatek za PD. V roce 2012 platba pouze za předání DUR. Aktuálně probíhá zpracování DUR.</t>
  </si>
  <si>
    <t>Slavonín - zkapacitnění propustku</t>
  </si>
  <si>
    <t>PD bude zadána ke zpracování v roce 2012</t>
  </si>
  <si>
    <t>Chomoutov - přístupová komunikace ke hřbitovu</t>
  </si>
  <si>
    <t>Doplatek za dopracování PD, řešení MJPR vztahů.</t>
  </si>
  <si>
    <t>Jihoslovanské mauzoleum Bezručovy sady</t>
  </si>
  <si>
    <t>Doplatek za DSP, DPS a SP. ÚR podmíněno změnou kultury pozemku ze zemědělský půdní fond na les.</t>
  </si>
  <si>
    <t>Holický les-komunikace, lávka</t>
  </si>
  <si>
    <t>Doplatek částky za DUR  po nabytí právní moci ÚR</t>
  </si>
  <si>
    <t>Kasárna Neředín - obslužné komunikace</t>
  </si>
  <si>
    <t>Odhad částky na zpracování DUR, DSP a DPS a zajištění pravomocného SP.</t>
  </si>
  <si>
    <t>Letiště - kanalizace</t>
  </si>
  <si>
    <t>Doplatek částky za zpracování DSP, DPS, DZS a zajištění SP</t>
  </si>
  <si>
    <t>Mlýnský potok - jez</t>
  </si>
  <si>
    <t>Doplatek částky za zpracování DSP, DPS, DZS a zajištění SP;  bude upřesněno a změněno dodatkem</t>
  </si>
  <si>
    <t>Neředín, park Západní</t>
  </si>
  <si>
    <t>Doplatek částky za zpracování DPS a zajištění SP</t>
  </si>
  <si>
    <t>Bikepark Olomouc</t>
  </si>
  <si>
    <t xml:space="preserve">Přechody pro chodce </t>
  </si>
  <si>
    <t>Ječmínkova, Na Dílkách - rekonstrukce komunikace</t>
  </si>
  <si>
    <t>Dolní hejčínská - rekonstrukce části stoky BXIV</t>
  </si>
  <si>
    <t>D</t>
  </si>
  <si>
    <t>č.</t>
  </si>
  <si>
    <t>Z toho cizí zdroje</t>
  </si>
  <si>
    <t>Založení krajinného prvku "Holický les"</t>
  </si>
  <si>
    <t>ZŠ Heyrovského - spojovací koridor</t>
  </si>
  <si>
    <t>Úhrada za provedené práce v roce 2012</t>
  </si>
  <si>
    <t>KMČ</t>
  </si>
  <si>
    <t>DZS zpracována, vydáno SP - platnost do 05/2014. Dotovaná akce. Odhad nákladů na aktualizaci rozpočtu.</t>
  </si>
  <si>
    <t xml:space="preserve">Požadavek na DSP a DZS.Poměrně frekventované komunikace v centru města ve špatném technickém stavu. Chodník v ul. Tylova s krytem ze zámkové dlažby přilehlý k budově INTESU je problematicky schůdný (vyčnívající šachty, propady), zimní údržba je komplikovaná. Nutno řešit navýšení podélných a kolmých parkovacích stání za předpokladu zúžení chodníků. Nezbytná je rekonstrukce jednotné kanalizace. </t>
  </si>
  <si>
    <t>MŠ Jílová - zprovoznění oddělení</t>
  </si>
  <si>
    <t>Investiční akci Povodí Moravy PPO nutno doplnit dlouhodobou realizací protipovodňových opatření na kanalizaci. Pokud by tato opatření nebyla učiněna, hrozí průnik říční vody při povodni za hrázový systém. Zpracování projektové dokumentace dalších opatření.</t>
  </si>
  <si>
    <t>Náklad na PD, bude předmětem samostatého jednání v RMO včetně VO na ul.Bryksova,důvodovou zprávu předloží Odbor dopravy</t>
  </si>
  <si>
    <t>Jedná se o první ucelenou část projektu cyklostezky spojující centrum města s místní části Holice, kde je dle sčítání provedeném v roce 2012 vysoký pohyb chodců a cyklistů po velmi frekventované komunikaci. Navazuje na PD vypracovanou v rámci přechodu pro chodce a autobusovou zastávku Holická-Babíčkova. V roce 2013 by se vypracovala DÚR a v roce 2014 DSP.</t>
  </si>
  <si>
    <t>Náklad na DUR a DZS v úseku od ambulatoria k ul.Libušina</t>
  </si>
  <si>
    <t>Bezbariérové úpravy komunikací</t>
  </si>
  <si>
    <t>Doplatek za dokončenou PD po vydání SP</t>
  </si>
  <si>
    <t>MŠ Čajkovského-rekonstrukce</t>
  </si>
  <si>
    <t>Fischerova 2,4,6</t>
  </si>
  <si>
    <t>Rekonstrukce OK2D-návaznost na protipov.ochranu města</t>
  </si>
  <si>
    <t>Rekonstrukce kanalizace a vody ul.Letců,Neředínská -stížnosti občanů</t>
  </si>
  <si>
    <t>E</t>
  </si>
  <si>
    <t>Nestavební investice</t>
  </si>
  <si>
    <t>Výkupy pozemků</t>
  </si>
  <si>
    <t>Celkem  A -H</t>
  </si>
  <si>
    <t>Rozdíl - vlastní prostředky</t>
  </si>
  <si>
    <t xml:space="preserve">Investice  MmOl         </t>
  </si>
  <si>
    <t>Investice SNO a.s.</t>
  </si>
  <si>
    <t>Investice MOVO a.s.</t>
  </si>
  <si>
    <t>H</t>
  </si>
  <si>
    <t>Oddíl</t>
  </si>
  <si>
    <t>Projektová dokumentace</t>
  </si>
  <si>
    <t>org</t>
  </si>
  <si>
    <t>§</t>
  </si>
  <si>
    <t>pol</t>
  </si>
  <si>
    <t>Mezisoučet B</t>
  </si>
  <si>
    <t>C</t>
  </si>
  <si>
    <t>Digitální povodňový plán</t>
  </si>
  <si>
    <t>Komentář</t>
  </si>
  <si>
    <t>Tramvajová trať část B</t>
  </si>
  <si>
    <t>ZŠ Zeyerova - výdejna stravy</t>
  </si>
  <si>
    <t>Lesy</t>
  </si>
  <si>
    <t>ZŠ Spojenců- společně do školy</t>
  </si>
  <si>
    <t>B</t>
  </si>
  <si>
    <t>Aktualizace PD a výkazu výměr dle vyhl. č. 230/2012, přímé zadání Moravii Consult, která zpracovala PD</t>
  </si>
  <si>
    <t xml:space="preserve"> Ul.Úzká- Vyvložkování kanalizace </t>
  </si>
  <si>
    <t>aktualizace PD a výkazu výměr dle vyhl. č. 230/2012, přímé zadání Moravii Consult, která zpracovala PD</t>
  </si>
  <si>
    <t>MŠ Jílová - energetická opatření</t>
  </si>
  <si>
    <t>MŠ Dělnická - energetická opatření</t>
  </si>
  <si>
    <t>Úprava PD, včetně doplnění výklopných oken a žaluzií (požadavek OŠ), aktualizace soupisu prací, realizace akce dle rozhodnutí RMO v r. 2014-2015 (žádost o dotace)</t>
  </si>
  <si>
    <t>ZŠ a MŠ Petřkova - energetická opatření</t>
  </si>
  <si>
    <t>ZŠ a MŠ Řezníčkova - energetická opatření</t>
  </si>
  <si>
    <t>ZŠ Nedvědova - energetická opatření</t>
  </si>
  <si>
    <t>ZŠ Rožňavská - energetická opatření</t>
  </si>
  <si>
    <t>Legionářská - Brožíkova, rekonstrukce kanalizace a inženýrských sítí</t>
  </si>
  <si>
    <t>Legionářská - Studentská, rekonstrukce komunikace</t>
  </si>
  <si>
    <t>Úprava rozpočtu - soupis prací v  KROS</t>
  </si>
  <si>
    <t>Ulice 1. máje - stavební úpravy komunikace</t>
  </si>
  <si>
    <t>Protipovodňová opatření na Nemilance - zatrubnění - ul. Zolova</t>
  </si>
  <si>
    <t>Hálkova 20 parkoviště</t>
  </si>
  <si>
    <t>Olomoucký Hrad</t>
  </si>
  <si>
    <t>Roseveltova Zikova,okružní křižovatka</t>
  </si>
  <si>
    <t>Provedení optimalizace trasování linek MHD v Olomouci na základě provedených sčítání a dostupných dat z CSDB 2011 včetně optimalizace návaznosti na příměstskou dopravu. Pořízení dokumentace souvisí i s připravovanou realizací protipovodňových opatření, která budou mít dopad do sítě MHD. Dokumentace bude pořizována v úzké spolupráci s odborem dopravy.</t>
  </si>
  <si>
    <t>Studie revitalizace rybníku a okolí v Nedvězí</t>
  </si>
  <si>
    <t>Jihoslovanské mauzoleum</t>
  </si>
  <si>
    <t>Finanční a ekonomická analýza, Marketingová analýza, žádost</t>
  </si>
  <si>
    <t>Projektová dokumentace OKR</t>
  </si>
  <si>
    <t xml:space="preserve">Suchá nádrž Topolany - PPO </t>
  </si>
  <si>
    <t>Zpracování projektové dokumentace na stavbu suché nádrže na vodním toku Stouska - protipovodňové opatření ze Studie odtokových poměrů. Má sloužit k zachycení povrchového odtoku vod, které následně vybřežují v zastavěné části m.č. Topolan. DUR protipovodňových opatření v oblasti Topolan. Odhad nákladů.</t>
  </si>
  <si>
    <t>Ochrana stokové sítě proti povodním</t>
  </si>
  <si>
    <t>Projektová dokumentace DUR+DSP na inline stezku Chválkovické paseky, trasa V6</t>
  </si>
  <si>
    <t>Doplatek za průzkum živičichů dle požadavku OŽP a doplatek pPD po vydání SP</t>
  </si>
  <si>
    <t>Úprava rozpočtu - soupis prací v  KROS včetně nákladů na seismického posouzení ul.1.Máje firmou Ecological consulting.</t>
  </si>
  <si>
    <t>Jedná se o rekonstrukci svodnice  č.1248 v Řepčíně z důvodu zaplavování RD v dané lokalitě,původně řešeno jako vyvolaná investice Ol.kraje-komunikace Řepčín,Globus</t>
  </si>
  <si>
    <t xml:space="preserve">Náklad na novou PD  (odhad nákladů). </t>
  </si>
  <si>
    <t>Projektová dokumentace OEP</t>
  </si>
  <si>
    <t>Ulice Sladkovského (Hodolany)</t>
  </si>
  <si>
    <t>Římský tábor</t>
  </si>
  <si>
    <r>
      <t>Zpracování dalších stupňů PD (DSP+DPS) pokud RMO rozhodne o dalším pokračování akce- odhad ceny PD. V současné době se zpracovává DÚR, předpokládané investiční náklady - 20 mil. Kč</t>
    </r>
    <r>
      <rPr>
        <b/>
        <sz val="10"/>
        <color indexed="10"/>
        <rFont val="Times New Roman"/>
        <family val="1"/>
      </rPr>
      <t xml:space="preserve"> </t>
    </r>
  </si>
  <si>
    <t>Aktualizace PD jejím zhotovitelem - odhad nákladů. Územní souhlas platný do 02/2013. V případě schválení realizace bude nutné požádat znovu o ÚS.</t>
  </si>
  <si>
    <t>MŠ Rooseveltova</t>
  </si>
  <si>
    <t>Dtto, Vzhledem k tomu, že ze strany Státního fondu životního prostředí ČR došlo k opožděné registraci akce, dochází k posunu etap realizace části projektu Instalace zařízení varovného a výstražného systému  ve výši 1,2 mil. Kč. S  ohledem na povětrnostní podmínky není vyloučeno, že k realizaci dojde v roce 2012. V případě nepříznivé situace bude akce realizována v roce 2013.   Realizuje odbor ochrany.</t>
  </si>
  <si>
    <t>Hasičská zbrojnice Topolany</t>
  </si>
  <si>
    <t>Realizace nových dětských hřišť nebo jejich rekonstrukce v jednotlivých městských částech.</t>
  </si>
  <si>
    <t>Energetická opatření MŠ Dělnická</t>
  </si>
  <si>
    <t>Plán 2013- tis.Kč</t>
  </si>
  <si>
    <t>Dolní nám. rekonstrukce</t>
  </si>
  <si>
    <t>ano</t>
  </si>
  <si>
    <t>Hany Kvapilové - rekonstrukce komunikace a inženýrských sítí</t>
  </si>
  <si>
    <t>ne</t>
  </si>
  <si>
    <t>Svatoplukova 11 - rekonstrukce ZŠ a MŠ - 1. etapa</t>
  </si>
  <si>
    <t>Ulice 28. října - rekonstrukce komunikace</t>
  </si>
  <si>
    <t>ano/ne</t>
  </si>
  <si>
    <t>Mořické náměstí - stavební úpravy</t>
  </si>
  <si>
    <t>Bezručovy sady - dětské hřiště</t>
  </si>
  <si>
    <t>VO ul.Dělnická</t>
  </si>
  <si>
    <t>Tramvajová trať Nové Sady - část A</t>
  </si>
  <si>
    <t>Hromadný org. Pro řešení akcí např.Panská,Lafayetova ,Kateřinská apod.</t>
  </si>
  <si>
    <t>OI</t>
  </si>
  <si>
    <t>Výkupy budov</t>
  </si>
  <si>
    <t>Holická 51</t>
  </si>
  <si>
    <t>OO,OEP</t>
  </si>
  <si>
    <t>Cyklostezka Hlušovice</t>
  </si>
  <si>
    <t xml:space="preserve">Doplatek stavby z roku 2012. </t>
  </si>
  <si>
    <t>Kapitálový podíl SK Sigma Olomouc MŽ</t>
  </si>
  <si>
    <t>Nerudova - rekonstrukce komunikace</t>
  </si>
  <si>
    <t>Energetická opatření ZŠ a MŠ Řezníčkova</t>
  </si>
  <si>
    <t>MŠ Řezníčkova</t>
  </si>
  <si>
    <t>ZŠ Zeyerova - Sportujeme společně</t>
  </si>
  <si>
    <t>Novosadský dvůr - rekonstrukce komunikace</t>
  </si>
  <si>
    <t>Olomoucký hrad I</t>
  </si>
  <si>
    <t>Olomoucký hrad II</t>
  </si>
  <si>
    <t xml:space="preserve">Celkem  A -F </t>
  </si>
  <si>
    <t xml:space="preserve">Doplatek stavby z roku 2012 včetně pozastávky. </t>
  </si>
  <si>
    <t>Náklad na PD, bude předmětem samostatého jednání v RMO</t>
  </si>
  <si>
    <t>Doplatek za pravomocné SP RC2aRC3, pravomocné ÚR RC3, posouzení dle z.č. 100/2001Sb. 1. RC se aktuálně realizuje, na 2. RC probíhá územní řízení, na 3. RC se řeší MJPR vztahy</t>
  </si>
  <si>
    <t>Mezisoučet  A - E</t>
  </si>
  <si>
    <t>Mezisoučet A-G</t>
  </si>
  <si>
    <t>Název stavby</t>
  </si>
  <si>
    <t>Celkový náklad stavby/PD/</t>
  </si>
  <si>
    <t>Celkem</t>
  </si>
  <si>
    <t>Vlastní zdroje</t>
  </si>
  <si>
    <t>A</t>
  </si>
  <si>
    <t>Jantarová cyklotrasa - 2.část</t>
  </si>
  <si>
    <t>Horní náměstí  - osvětlení</t>
  </si>
  <si>
    <t>Ne</t>
  </si>
  <si>
    <t>Novosadský Dvůr - rekonstrukce komunikace</t>
  </si>
  <si>
    <t>Povel - obytná zóna - revitalizace a regenerace sídliště (2. realizační celek)</t>
  </si>
  <si>
    <t>OKR</t>
  </si>
  <si>
    <t>Bude řešeno samostatným materiálem v RMO</t>
  </si>
  <si>
    <t>mezisoučet</t>
  </si>
  <si>
    <t>KAUFLAND ČR v.o.s.  (dříve DIL Czech Leasing)</t>
  </si>
  <si>
    <t xml:space="preserve">Mezisoučet E </t>
  </si>
  <si>
    <t>F</t>
  </si>
  <si>
    <t xml:space="preserve">ZŠ a MŠ Řezníčkova - hřiště  </t>
  </si>
  <si>
    <t>U Solných mlýnů - kanalizace</t>
  </si>
  <si>
    <t>Pořízení nového územního plánu</t>
  </si>
  <si>
    <t>Náklady na zpracování nového územního plánu. V roce 2013 se bude jednat o úhradu za smluvně uzavřené zpracování úpravy návrhu po projednání a a dále za nezbytné podklady pro zpracování čistopisu.</t>
  </si>
  <si>
    <t>Implementace nového územního plánu</t>
  </si>
  <si>
    <t>Náklady na zpracování územně plánovacích podkladů, případně navazujících dokumentů, vyplývajících ze schválení nového územního plánu.</t>
  </si>
  <si>
    <t>Studie silniční sítě</t>
  </si>
  <si>
    <t>Studie a návrhy úprav uličních profilů souvisejících zejména s optimálním využitím uličního prostoru, zklidňováním dopravy a tím související bezpečnosti silničního provozu (např. studie možností umístění zón TEMPO 30 v obytných okrscích).</t>
  </si>
  <si>
    <t>Pořízení změn reg. plánu MPR</t>
  </si>
  <si>
    <t>Náklady na pořízení souboru změn č.  VIII regulačního plánu MPR (pořízení schváleno ZMO).</t>
  </si>
  <si>
    <t>Pořízení úpravy regulačního plánu MPR</t>
  </si>
  <si>
    <t>v souladu s par. 188 odst. 1 SZ bude dosavadní dokumentace upravena v souladu s platnými právními předpisy, projednána a vydána formou opatření obecné povahy, věcné řešení takto upraveného regulačního plánu se nemění, částka je určena na pořízení výkresové části dokumentace, textovou část upraví OKR</t>
  </si>
  <si>
    <t>Optimalizace sítě MHD v Olomouci</t>
  </si>
  <si>
    <t>Doplatek částky za zpracování PD po nabytí právní moci SP</t>
  </si>
  <si>
    <t>účelový investiční transfer v příjemce dotací je DPMO</t>
  </si>
  <si>
    <t xml:space="preserve"> Dokončení akce z roku 2012 návaznost na rekonstrukci Mořického náměstí</t>
  </si>
  <si>
    <t>Rekonstrukce  OK 2A</t>
  </si>
  <si>
    <t>mezisoučet G</t>
  </si>
  <si>
    <t>Mezisoučet H</t>
  </si>
  <si>
    <t>Jedná se o vybudování nového kolejového svršku TT od Tržnice po ul.Roseveltova včetně třech křížení s komunikací a jednom s ČD v délce  1394 m Předpoklad realizace stavby 02/2013-07/2014. ŽoP bude podána v 08/2013. Předpoklad poskytnutí dotace ještě v roce 2013. Celková výše dotace cca 223 mil. Kč, zbývající část dotace ve výši 153 mil. Kč bude připsána v průběhu roku 2014.Součást nákladů je předpoklad na financování Technického dozora stavby.</t>
  </si>
  <si>
    <t>Dle smlouvy o spolupráci :Pokud maximální náklad města na dodavatele stavby a dodavatele stavebního dozoru Infrastruktury Města přesáhnou  celkovou částku 356.494.750 Kč bez DPH (tj.427,8 mil.Kč vč.DPH) zaplatí SMC max. částku ve výši 51,5 mil. Kč.Dnes náklad za část A a B cca 475,9 vč.DPH</t>
  </si>
  <si>
    <r>
      <t xml:space="preserve">PD zpracována. SP prodloužena, pouze o SP na VO je třeba znovu požádat. </t>
    </r>
    <r>
      <rPr>
        <sz val="10"/>
        <rFont val="Times New Roman"/>
        <family val="1"/>
      </rPr>
      <t>.Jedná se o náklad spojený s výběrovým řízením a podpisem smlouvy o dílo.</t>
    </r>
  </si>
  <si>
    <t xml:space="preserve">Za Školou ,Lindnerova - rekonstrukce komunikace </t>
  </si>
  <si>
    <t xml:space="preserve"> SP je vydáno vč.DZS. PD řeší vybudování cyklostezky na k.ú. Černovír a k.ú. Hlušovice v celkové délce 2,2 km.Jedná se o náklad spojený s výběrovým řízením a podpisem smlouvy o dílo.</t>
  </si>
  <si>
    <t>Odhad nákladů. Předpoklad získání SP v 05/2013.Jedná se o úsek cyklostezky na území města v délce 1,2 km,     kde probíhá územní řízení a změna ze zemědělského půdního fondu na lesní pozemek, aby se cena za vynětí ze ZPF snížila.  Předpokládá, že první díl dotace ve výši 70% bude vyplacen koncem roku 2014 a zbývajících 15% bude vyplaceno nejpozději v roce 2015..Jedná se o náklad spojený s výběrovým řízením a podpisem smlouvy o dílo.</t>
  </si>
  <si>
    <t>Jedná se o revitalizaci veřejných prostor v dané lokalitě.Předpoklad získání SP do konce r. 2012.Projekt lze realizovat v rámci IPRM Revitalizace a regenerace sídliště, Pokud bude realizace stavby ukončena do konce 08/2013 bude dotace poskytnuta ještě v témže roce</t>
  </si>
  <si>
    <t>Jedná se o revitalizaci další části sídliště .Projekt je součástí IPRM Revitalizace a regenerace sídliště. Projekt musí být ukončen do 31.8.2013 tak, aby mohla být dotace poskytnuta ještě v roce 2013 a aby IPRM byl realizován v souladu s uzavřenou Dohodou o zabezpečení realizace IPRM.</t>
  </si>
  <si>
    <t xml:space="preserve">Náklad na VŘ a zahájení akce.    Předpokládané podání žádosti o dotaci v 11/2012 v rámci IPRM Atraktivní a konkur. Olomouc. Realizace v r. 2013/2014. Dotace  bude proplacena v roce 2014  .Jedná se o náklad spojený s výběrovým řízením a podpisem smlouvy o dílo.                                                                         </t>
  </si>
  <si>
    <t>Nutná rekonstrukce SSZ křižovatky vzhlaedem k jejímu havarijnímu stavu. Nutná výměna řadiče, kabeláže, sloupů, ampulí, sklopení obrub na přechodech pro chodce. PD se v současné době zpracovává.</t>
  </si>
  <si>
    <t>Jedná se o rekonstrukci veřejných prostor v místě bývalého letního kina,autobusový záliv a  přístup z ul.Dobrovského,propojení na Svatováclavské náměstí a vybudování infocentra.Projekt je součástí IPRÚ Olomouc,dotace až 70% ze způsobilých výdajů.  Předpoklad podpisu smlouvy o poskytnutí dotace v 10/2013.  .Jedná se o náklad spojený s výběrovým řízením a podpisem smlouvy o dílo.</t>
  </si>
  <si>
    <t>Jedná se o vybudování letního občerstvení na nově rekonstruovaných terasách.Podpis smlouvy nejdříve 02/2013.Projekt je součástí IPRÚ Olomouc,dotace až 40% ze způsobilých výdajů.  Jedná se o náklad spojený s výběrovým řízením a podpisem smlouvy o dílo.</t>
  </si>
  <si>
    <t>Statistické výstupy z radarů slouží pro následné nasazení sil a prostředků MPO a PČR do vytipovaných rizikových míst za využití požadavků členů KMČ a zástupců samosprávy.</t>
  </si>
  <si>
    <t xml:space="preserve">Moravská filharmonie žádá SMOl o příspěvek 500 tis.  na  klavír Stenway-v celkové hodnotě 3.500 tis Kč po dobu 7 let </t>
  </si>
  <si>
    <t xml:space="preserve">Rekonstrukce formou různých služeb </t>
  </si>
  <si>
    <t>Nákupy hudeb.nástrojů</t>
  </si>
  <si>
    <t>Předpoklad ukončení realizace projektu v 09/2014.</t>
  </si>
  <si>
    <t xml:space="preserve">Centrální informační systém MMOl, II. etapa </t>
  </si>
  <si>
    <r>
      <t>Budou vyměněna všechna okna, prosklené stěny, vstupní dveře. Zateplení fasády.Jedná se o objekt DPS.</t>
    </r>
    <r>
      <rPr>
        <b/>
        <sz val="10"/>
        <rFont val="Times New Roman"/>
        <family val="1"/>
      </rPr>
      <t xml:space="preserve"> </t>
    </r>
  </si>
  <si>
    <t>Náklad na zpracování PD.Zateplení objektu včetně výměny oken a vstupů, oprava lodžií.</t>
  </si>
  <si>
    <t>Rekonstrukce a stavební úpravy včetně zateplení stávajících holobytů. PD zpracována, vydáno stavební povolení.Předpokládaná výše dotace 2,4 mil. Kč. Předpoklad realizace v roce 2013 po vydání potvrzení o způsobilosti projektu vydaném poskytovatelem dotace.  Pokud bude realizace projektu ukončena nejpozději k 31.8.2013, bude dotace poskytnuta ještě v roce 2013.</t>
  </si>
  <si>
    <t xml:space="preserve">Rekonstrukce stoky dle zpracované PD komunikací.Nedostatečná kapacita stoky, stížnosti občanů na zaplavování nemovitostí . </t>
  </si>
  <si>
    <t>Doplatek ,akce zahájena v roce 2012,realizujeodbor investic ,rekonstrukce odlehčovací komory v ul.Domovina</t>
  </si>
  <si>
    <t xml:space="preserve">Jedná se o vybudování páteřní areálové kanalozace.Odhad nákladů. Předpoklad získání SP v 03/2013. Realizujeodbor investic </t>
  </si>
  <si>
    <t xml:space="preserve">Jedná se o vybudování nového bikeparku ve Slavoníně ,lokaliota "V lesíku".Předpoklad vydání SP v 03/2013 a realizace v roce 2013. Finanční prostředky ve výši 3 mil. Kč budou na účet příjemce připsány v roce 2013. </t>
  </si>
  <si>
    <t>část B</t>
  </si>
  <si>
    <t>změna</t>
  </si>
  <si>
    <t>ZŠ Rožňavská - sportujeme společně</t>
  </si>
  <si>
    <t>Autobusové zastávky Lošov</t>
  </si>
  <si>
    <t>Vybudování dvou autobusových zastávek před točnou by vyřešilo dopravní obsluhu části Lošova.</t>
  </si>
  <si>
    <t xml:space="preserve">Chodník Zolova - Kyselovská </t>
  </si>
  <si>
    <t>Propojovací jednostranný chodník od ZŠ na ul.Zolova do ulice Kyselovská. Požadavek KMČ Slavonín. Nebezpečné místo pro chodce, při přecházení křižovatky.</t>
  </si>
  <si>
    <t>ZŠ Nemilany - společně do školy</t>
  </si>
  <si>
    <t>Plavecký stadion - rekonstrukce venkovního areálu</t>
  </si>
  <si>
    <t>Křelovská - odvodnění komunikace</t>
  </si>
  <si>
    <t>MDO - zkušebna</t>
  </si>
  <si>
    <t>Obnova mobiliáře acestní sítě-Rudolfova alej II</t>
  </si>
  <si>
    <t>Jižní – dopravní opatření</t>
  </si>
  <si>
    <t>Přerovská – dopravní opatření</t>
  </si>
  <si>
    <t>Dolní novosadská – dopravní opatření</t>
  </si>
  <si>
    <t>Doplatek za PD a SP. Plnění dle SOD  z r. 2012</t>
  </si>
  <si>
    <t>MŠ Michalské stromořadí</t>
  </si>
  <si>
    <t xml:space="preserve">Mošnerova-rekonstrukce komunikace </t>
  </si>
  <si>
    <t>upravený rozpočet                        k 27.6.2012                v Kč</t>
  </si>
  <si>
    <t>Zpracování PD osvětlení Horního náměstí ve vazbě na realizaci osvětlení Dolního náměstí.</t>
  </si>
  <si>
    <t>Cestní síť v jižní části smetanových sadů, Neředín II. etapa-2. stavba, ASO park, Rekonstrukce domu Přichystalova ul., Aktualizace IPRM a IPRÚ, Obnova vojenského hřbitova v Černovíře, Minigolf, Jihoslovanské mauzoleum, ZŠ Holečkova - hřiště, ZŠ Demlova - hřiště a Holický les - cestní síť.</t>
  </si>
  <si>
    <t>Poznámka</t>
  </si>
  <si>
    <t>MŠ v Olomouci-Holice, ul. Šlechtitelů</t>
  </si>
  <si>
    <t>II. etapa žádosti - dopracování projektu (Popis proveditelnosti projektu finanční zdraví žadatele, ostatní přílohy)</t>
  </si>
  <si>
    <t>MŠ Svatoplukova - 2 oddělení MŠ</t>
  </si>
  <si>
    <t>ZŠ Nemilany</t>
  </si>
  <si>
    <t>Olomoucký hrad</t>
  </si>
  <si>
    <t>Bike park</t>
  </si>
  <si>
    <t>Dolní náměstí - rekonstrukce</t>
  </si>
  <si>
    <t>Jantarová stezka, 2. část</t>
  </si>
  <si>
    <t>Finanční a ekonomická analýza, Marketingová analýza, Žádost</t>
  </si>
  <si>
    <t>CIS výzva 09</t>
  </si>
  <si>
    <t>aktualizace žádosti</t>
  </si>
  <si>
    <t>Integrovaný systém nakládání s odpady v Olomouci - Překladiště Chválkovice</t>
  </si>
  <si>
    <t>Finanční analýza, žádost o dotaci</t>
  </si>
  <si>
    <t xml:space="preserve">Regenerace sídliště Povel (2. realizační celek) </t>
  </si>
  <si>
    <t>Žádost o dotaci vč. příloh</t>
  </si>
  <si>
    <t>UEN, EUO1, EUO 2 (energetická opatření provedená v letech 2011 a 2012 na 9 školských objektech a MMOl Hálkova 20)</t>
  </si>
  <si>
    <t>Stanovisko energetického auditora k realizovaným akcím a dosaženým přínosům, Stanovisko projektanta k realizovaným akcím k 10 zateplovaným objektům</t>
  </si>
  <si>
    <t>Rozestavěná akce,dokončení prací</t>
  </si>
  <si>
    <t>Zafoukání kanalizace Slavonín a Nemilany</t>
  </si>
  <si>
    <t>Realizace inline stezek je součástí IPRM Atraktivní a kokurence schopná Olomouc.Není aktuálně do IPRMU zařazena,schválena k zařazení RMO.</t>
  </si>
  <si>
    <t>zpracování DSP a DZS,vazba na švýcarské fondy</t>
  </si>
  <si>
    <t>realizace úspor energie-nové projekty energetických opatření na budovách ZŠ a MŠ (MŠ Nedvědova, MŠ Rožňavská, MŠ Holečkova, MŠ Husitská, MŠ Čajkovského)</t>
  </si>
  <si>
    <t>Černovír - rekonstrukce a dobudování kanalizace v ul. Heydukova</t>
  </si>
  <si>
    <t>ZŠ Svatoplukova III.etapa - tělocvična</t>
  </si>
  <si>
    <t>ZŠ Svatoplukova II.etapa - venkovní hřiště</t>
  </si>
  <si>
    <t>Překladiště Chválkovice</t>
  </si>
  <si>
    <t>Rozvoj služeb eGovernmentu v Olomouci - v 06</t>
  </si>
  <si>
    <t>OEP</t>
  </si>
  <si>
    <t>MŠ Bieblova-rekonstrukce</t>
  </si>
  <si>
    <t>Dokončená akce.Na spolufinancování projektu bylo vydáno rozhodnutí o poskytnutí dotace. Realizace projektu byla prodloužena do 12/2012. Žádost o platbu 1 měsíc po ukončení realizace projektu. Předpoklad přijetí dotace ve výši cca 3900 tis. Kč v 03/2013</t>
  </si>
  <si>
    <t>Dokončená akce.Žádost o dotaci byla podána v roce 2011. Registrace akce byla vydána dne 15.12.2011. Celkové náklady projektu 3,4 mil. Kč, dotace 1,8 mil. Kč. Realizace projektu (vybudování podzemních kontejnerů v MPR) byla zahájena v roce 2012. Pořízení velkoobjemových kontejnerů pro BRKO nemůže být zrealizováno dříve než bude vyřešena problematika kolem vyčerpané podpory de minimis. Až poté může být vydáno Rozhodnutí o poskytnutí dotace a může být podána žádost o platbu dotace. Celá dotace bude poskytnuta v roce 2013.</t>
  </si>
  <si>
    <t>Projekt je součástí IPRM Atraktivní a konkurenceschopná Olomouc. Projektová žádost byla poskytovateli dotace předložena 01/2012. 06/2012 jsme byli vyzváni k dopracování našeho projektu v rámci tzv. II.etapy, která se odevzdala v 08/2012. Jelikož je projekt již fyzicky zrealizován, tak v současné době čekáme na podpis Smlouvy o poskytnutí dotace (SoPD), předpokládaný termín podpisu SoPD 12/2012. Předpokládaný termín předložení závěrečné monitorovací zprávy s žádostí o platbu je 01/2013.Dotace ve výši cca 2,2 mil. Kč budou na účet příjemce připsány v roce 2013.</t>
  </si>
  <si>
    <t>Dokončená akce.Projekt je součástí IPRM Atraktivní a konkurenceschopná Olomouc. Projektová žádost byla poskytovateli dotace předložena 01/2012. 06/2012 jsme byli vyzváni k dopracování našeho projektu v rámci tzv. II.etapy, která se odevzdala v 08/2012. Jelikož je projekt již fyzicky zrealizován, tak v současné době čekáme na podpis Smlouvy o poskytnutí dotace (SoPD), předpokládaný termín podpisu SoPD 12/2012. Předpokládaný termín předložení závěrečné monitorovací zprávy s žádostí o platbu je 01/2013. Dotace ve výši cca 2,1 mil. Kč budou na účet příjemce připsány v roce 2013.</t>
  </si>
  <si>
    <t>Dokončená akce.Projekt je součástí IPRM Atraktivní a konkurenceschopná Olomouc. Projektová žádost byla poskytovateli dotace předložena 07/2012. Projekt je v současné době fyzicky zrealizován. Předpokládaný termín podpisu Smlouvy o poskytnutí dotace 07/2013. Předpokládaný termín předložení žádosti o platbu je 08/2013. Dotace  ve výši cca 1,0 mil. Kč budou na účet příjemce připsány v roce 2013. Zbývající část dotace 0,44 mil.Kč (30% z celkové dotace) bude na účet SMOl připsána v cca 09/2015.</t>
  </si>
  <si>
    <t>Dokončená akce.Projekt je součástí IPRM Atraktivní a konkurenceschopná Olomouc. Projektová žádost byla poskytovateli dotace předložena 07/2012. Projekt je v současné době fyzicky zrealizován. Předpokládaný termín podpisu Smlouvy o poskytnutí dotace 07/2013. Předpokládaný termín předložení žádosti o platbu je 08/2013. Dotace  ve výši cca 2,9 mil. Kč budou na účet příjemce připsány v roce 2013. Zbývající část dotace 1,2 mil.Kč (30% z celkové dotace) bude na účet SMOl připsána v cca 09/2015.</t>
  </si>
  <si>
    <t>Dokončená akce,jedná se o připsání dotací v roce 2013</t>
  </si>
  <si>
    <t>Projekt je součástí IPRM Atraktivní a konkurenceschopná Olomouc.Dotace ve výši 46,6 mil. Kč budou na účet příjemce připsány začátkem 2014. Zbývající část dotace 19,9 mil.Kč (30% z celkové dotace) bude na účet SMOl připsána v cca 09/2015.</t>
  </si>
  <si>
    <t xml:space="preserve">Termín realizace stavby 10/2012-05/2013, podání závěreční žádosti o platbu v 05/2013. Dotace ve výši 14 mil. Kč budou připsány na účet v r. 2013. </t>
  </si>
  <si>
    <t>Projekt je součástí IPRM Atraktivní a konkurenceschopná Olomouc.Dotace  ve výši cca 11 mil. Kč budou na účet příjemce připsány v roce 2013.</t>
  </si>
  <si>
    <t>Projekt je součástí IPRM Městské parky.  Předpoklad  předložení závěrečné monitorovací zprávy s žádostí o platbu je 05/2013. Dotace ve výši 4,8 mil. Kč by tak mohla být na účet SMOl připsána v cca 07/2013.</t>
  </si>
  <si>
    <t>Jedná se o vybudování venkovního sportovního hřiště.Projekt je součástí IPRM Atraktivní a konkurenceschopná Olomouc. Dotace  ve výši 6,18 mil. Kč budou na účet příjemce připsány v první polovině 2013.</t>
  </si>
  <si>
    <t>Jedná se o doplatek za dokončení II.části aleje.Projekt je součásti IPRM Městské parky, žádost byla podána  06/2011. Předpoklad  přijetí dotace ve výši 5,7 mil. Kč v roce 2013</t>
  </si>
  <si>
    <t>Jedná se doplatek za archeologický průzkum u Pavilonu A.Rekonstruukce pavilonu je součásti IPRM Městské parky.Technického dozora stavby</t>
  </si>
  <si>
    <t>Jedná se o zahájenou akci sportovního hřiště,dotace budou připsaány v roce 2013 za předpokladu dokončení do 08/2013</t>
  </si>
  <si>
    <t xml:space="preserve">Jedná se o společnou akci s Povodí Moravy, s.p. - iniciátorem akce.  V roce 2013 bude dílo předáno a uhrazeno. </t>
  </si>
  <si>
    <t>Jedná se o doplatek za kabinetní  archeologický výzkum (zpracování nálezů)</t>
  </si>
  <si>
    <t>Náklad na demolici  stodoly,stavby nové hasičské zbrojnice,která byla provedena v 12/2012</t>
  </si>
  <si>
    <t>Jedná se o celkovou rekonstrukci lesní cesty, na kterou  bude možno žádat dotace ve výši 50- 80 procent</t>
  </si>
  <si>
    <t xml:space="preserve"> Projekt je součástí IPRM Atraktivní a konkurenceschopná Olomouc. Náklady na zpracování DÚR a DSP</t>
  </si>
  <si>
    <t xml:space="preserve"> Náklady na zpracování DÚR a DSP, akce je zařazena do IPRM Atraktivní a konkurenceschopná Olomouc, hřiště bude zpřístupněno veřejnosti. Je požadována PD pro realizaci akce.Z toho částka 100 tis.Kč na zpracování studie , kterou zajistí OKR</t>
  </si>
  <si>
    <t>Plán pořízení dlouhodobého investičního majetku - projektová dokumentace OKR  na rok 2013</t>
  </si>
  <si>
    <t>Plán pořízení dlouhodobého investičního majetku - projektová dokumentace OEP  na rok 2013</t>
  </si>
  <si>
    <t>Vybudování nových přechodů a úprava stávajících přechodů dle požadavku DI PČR.  Úprava stávajících, již nevyhovujících přechodů do souladu s platnými normami je nutná, neboť mohou být z těchto důvodů ze strany PČR DI zrušeny.Seznam přechodů včetně studií je k dispozici na odboru dopravy.</t>
  </si>
  <si>
    <r>
      <t>Náklad na zpracování DUR -</t>
    </r>
    <r>
      <rPr>
        <b/>
        <sz val="10"/>
        <rFont val="Times New Roman"/>
        <family val="1"/>
      </rPr>
      <t xml:space="preserve"> </t>
    </r>
    <r>
      <rPr>
        <sz val="10"/>
        <rFont val="Times New Roman"/>
        <family val="1"/>
      </rPr>
      <t>dle zpracované studie</t>
    </r>
  </si>
  <si>
    <t>Nutno aktualizovat PD a prodloužit SP, jehož platnost končí v 06/2013. Akce bude řešena komplexně dle požadavku odboru dopravy včetně rekonstrukce autobusové zastávky a přechodu pro chodce s úpravou komunikace a jejího odvodnění. PD tohoto řešení není. Viz.pol.č.37</t>
  </si>
  <si>
    <t xml:space="preserve">Vozovka a chodníky ve výrazně zhoršeném stavebně technickém stavu. Návrh se týká rekonstrukce chodníků od nároží ulic Ostravská-Sladkovského po nároží ulic Geislerova-Sladkovského, rekonstrukce vozovky od nároží ulic Ostravská-Sladkovského (okraj chodníku podél tramvajové trati) až po místo, kde končí poslední směrový oblouk a navazuje přímý úsek komunikace před křižovatkou s ul. Jiráskova, nutno řešit účinné odvedení povrchových vod. </t>
  </si>
  <si>
    <t>Náklad na zpracování všech potřebných stupňů dokumentace ,akce bude realizována v termínu dokončení I. Etapy tramvajové trati Tržnice -Trnkova s nákladem cca 1,3 mil.Kč</t>
  </si>
  <si>
    <t>Dle OŠ ukončení výjimky na provoz kuchyně v souvislosti s úbytkem strávníků ze středních škol  , je nutné od 1.9.  2013  zprovoznit v prostorách jídelny pouze výdejnu stravu. PD dopracována v roce 2010 odborem investic.Jedná se o náklad spojený s výběrovým řízením a podpisem smlouvy o dílo.</t>
  </si>
  <si>
    <t xml:space="preserve">PD zpracována, vydáno SP - platnost do 05/2014. Dotovaná akce.Předpokládané podání žádosti o dotaci v 01/2013 v rámci IPRM Atraktivní a konkur. Olomouc. Realizace v r. 2013/2014. Dotace v předpokládané výši 14,9 mil. Kč bude v roce 2014.Jedná se o náklad spojený s výběrovým řízením a podpisem smlouvy o dílo.
</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</si>
</sst>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 &quot;Kč&quot;"/>
    <numFmt numFmtId="170" formatCode="0.E+00"/>
    <numFmt numFmtId="171" formatCode="#,##0.000"/>
  </numFmts>
  <fonts count="33">
    <font>
      <sz val="10"/>
      <name val="Arial"/>
      <family val="0"/>
    </font>
    <font>
      <u val="single"/>
      <sz val="10"/>
      <color indexed="12"/>
      <name val="Arial"/>
      <family val="0"/>
    </font>
    <font>
      <u val="single"/>
      <sz val="10"/>
      <color indexed="36"/>
      <name val="Arial"/>
      <family val="0"/>
    </font>
    <font>
      <sz val="8"/>
      <name val="Arial"/>
      <family val="0"/>
    </font>
    <font>
      <sz val="9"/>
      <name val="Arial"/>
      <family val="2"/>
    </font>
    <font>
      <sz val="12"/>
      <name val="Arial"/>
      <family val="2"/>
    </font>
    <font>
      <sz val="12"/>
      <name val="Times New Roman"/>
      <family val="1"/>
    </font>
    <font>
      <b/>
      <sz val="12"/>
      <name val="Arial"/>
      <family val="2"/>
    </font>
    <font>
      <b/>
      <sz val="14"/>
      <name val="Arial"/>
      <family val="2"/>
    </font>
    <font>
      <b/>
      <sz val="12"/>
      <name val="Times New Roman"/>
      <family val="1"/>
    </font>
    <font>
      <b/>
      <sz val="9"/>
      <name val="Arial"/>
      <family val="2"/>
    </font>
    <font>
      <b/>
      <sz val="10"/>
      <name val="Arial"/>
      <family val="2"/>
    </font>
    <font>
      <sz val="9"/>
      <color indexed="17"/>
      <name val="Arial"/>
      <family val="2"/>
    </font>
    <font>
      <sz val="10"/>
      <name val="Times New Roman"/>
      <family val="1"/>
    </font>
    <font>
      <sz val="8"/>
      <name val="Tahoma"/>
      <family val="2"/>
    </font>
    <font>
      <sz val="11"/>
      <name val="Times New Roman"/>
      <family val="1"/>
    </font>
    <font>
      <b/>
      <sz val="10"/>
      <name val="Times New Roman"/>
      <family val="1"/>
    </font>
    <font>
      <b/>
      <sz val="16"/>
      <name val="Arial"/>
      <family val="2"/>
    </font>
    <font>
      <b/>
      <sz val="11"/>
      <name val="Arial"/>
      <family val="2"/>
    </font>
    <font>
      <b/>
      <sz val="14"/>
      <name val="Times New Roman"/>
      <family val="1"/>
    </font>
    <font>
      <sz val="14"/>
      <name val="Times New Roman"/>
      <family val="1"/>
    </font>
    <font>
      <sz val="10"/>
      <color indexed="10"/>
      <name val="Times New Roman"/>
      <family val="1"/>
    </font>
    <font>
      <sz val="9"/>
      <name val="Times New Roman"/>
      <family val="1"/>
    </font>
    <font>
      <sz val="10"/>
      <color indexed="10"/>
      <name val="Arial"/>
      <family val="0"/>
    </font>
    <font>
      <sz val="8"/>
      <name val="Times New Roman"/>
      <family val="1"/>
    </font>
    <font>
      <sz val="11"/>
      <name val="Calibri"/>
      <family val="2"/>
    </font>
    <font>
      <b/>
      <sz val="10"/>
      <name val="Arial CE"/>
      <family val="2"/>
    </font>
    <font>
      <sz val="10"/>
      <name val="Arial CE"/>
      <family val="2"/>
    </font>
    <font>
      <sz val="10"/>
      <color indexed="8"/>
      <name val="Arial"/>
      <family val="2"/>
    </font>
    <font>
      <sz val="7"/>
      <name val="Times New Roman"/>
      <family val="1"/>
    </font>
    <font>
      <sz val="20"/>
      <name val="Times New Roman"/>
      <family val="1"/>
    </font>
    <font>
      <b/>
      <sz val="11"/>
      <name val="Times New Roman"/>
      <family val="1"/>
    </font>
    <font>
      <b/>
      <sz val="10"/>
      <color indexed="10"/>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57">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thin"/>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thin"/>
      <top>
        <color indexed="63"/>
      </top>
      <bottom style="thin"/>
    </border>
    <border>
      <left style="medium"/>
      <right>
        <color indexed="63"/>
      </right>
      <top style="medium"/>
      <bottom style="medium"/>
    </border>
    <border>
      <left style="medium"/>
      <right style="thin"/>
      <top style="medium"/>
      <bottom style="mediu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color indexed="63"/>
      </right>
      <top style="thin"/>
      <bottom style="medium"/>
    </border>
    <border>
      <left>
        <color indexed="63"/>
      </left>
      <right style="medium"/>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379">
    <xf numFmtId="0" fontId="0" fillId="0" borderId="0" xfId="0" applyAlignment="1">
      <alignment/>
    </xf>
    <xf numFmtId="0" fontId="4" fillId="0" borderId="0" xfId="0" applyFont="1" applyFill="1" applyAlignment="1">
      <alignment horizontal="center"/>
    </xf>
    <xf numFmtId="0" fontId="0" fillId="0" borderId="0" xfId="0" applyFill="1" applyAlignment="1">
      <alignment/>
    </xf>
    <xf numFmtId="0" fontId="8" fillId="0" borderId="0" xfId="0" applyFont="1" applyFill="1" applyAlignment="1">
      <alignment horizontal="center"/>
    </xf>
    <xf numFmtId="0" fontId="0" fillId="0" borderId="0" xfId="0" applyFill="1" applyBorder="1" applyAlignment="1">
      <alignment/>
    </xf>
    <xf numFmtId="0" fontId="0" fillId="0" borderId="0" xfId="0" applyBorder="1" applyAlignment="1">
      <alignment/>
    </xf>
    <xf numFmtId="4" fontId="12" fillId="0" borderId="0" xfId="0" applyNumberFormat="1" applyFont="1" applyFill="1" applyBorder="1" applyAlignment="1">
      <alignment horizontal="center" vertical="center" wrapText="1"/>
    </xf>
    <xf numFmtId="0" fontId="0" fillId="0" borderId="0" xfId="0" applyBorder="1" applyAlignment="1">
      <alignment/>
    </xf>
    <xf numFmtId="0" fontId="4" fillId="0" borderId="0" xfId="0" applyFont="1" applyFill="1" applyBorder="1" applyAlignment="1">
      <alignment horizontal="center"/>
    </xf>
    <xf numFmtId="0" fontId="10" fillId="0" borderId="0" xfId="0" applyFont="1" applyFill="1" applyBorder="1" applyAlignment="1">
      <alignment horizontal="center" wrapText="1"/>
    </xf>
    <xf numFmtId="0" fontId="7" fillId="0" borderId="0" xfId="0" applyFont="1" applyFill="1" applyAlignment="1">
      <alignment horizontal="center"/>
    </xf>
    <xf numFmtId="0" fontId="6" fillId="0" borderId="0" xfId="0" applyFont="1" applyFill="1" applyBorder="1" applyAlignment="1">
      <alignment horizontal="left" wrapText="1"/>
    </xf>
    <xf numFmtId="0" fontId="0" fillId="0" borderId="0" xfId="0" applyFill="1" applyBorder="1" applyAlignment="1">
      <alignment/>
    </xf>
    <xf numFmtId="0" fontId="6" fillId="0" borderId="1" xfId="0" applyFont="1" applyFill="1" applyBorder="1" applyAlignment="1">
      <alignment horizontal="left" wrapText="1"/>
    </xf>
    <xf numFmtId="0" fontId="6" fillId="0" borderId="0" xfId="0" applyFont="1" applyFill="1" applyAlignment="1">
      <alignment horizontal="left" wrapText="1"/>
    </xf>
    <xf numFmtId="0" fontId="9" fillId="0" borderId="0" xfId="0" applyFont="1" applyFill="1" applyAlignment="1">
      <alignment horizontal="left" wrapText="1"/>
    </xf>
    <xf numFmtId="4" fontId="6" fillId="0" borderId="0" xfId="0" applyNumberFormat="1" applyFont="1" applyFill="1" applyAlignment="1">
      <alignment horizontal="right"/>
    </xf>
    <xf numFmtId="4" fontId="6" fillId="0" borderId="0" xfId="0" applyNumberFormat="1" applyFont="1" applyFill="1" applyBorder="1" applyAlignment="1">
      <alignment horizontal="right"/>
    </xf>
    <xf numFmtId="4" fontId="6" fillId="0" borderId="2" xfId="0" applyNumberFormat="1" applyFont="1" applyFill="1" applyBorder="1" applyAlignment="1">
      <alignment horizontal="right" wrapText="1"/>
    </xf>
    <xf numFmtId="4" fontId="6" fillId="0" borderId="2" xfId="0" applyNumberFormat="1" applyFont="1" applyFill="1" applyBorder="1" applyAlignment="1">
      <alignment horizontal="right"/>
    </xf>
    <xf numFmtId="4" fontId="9" fillId="0" borderId="0" xfId="0" applyNumberFormat="1" applyFont="1" applyFill="1" applyBorder="1" applyAlignment="1">
      <alignment horizontal="right"/>
    </xf>
    <xf numFmtId="4" fontId="6" fillId="0" borderId="3" xfId="0" applyNumberFormat="1" applyFont="1" applyFill="1" applyBorder="1" applyAlignment="1">
      <alignment horizontal="right"/>
    </xf>
    <xf numFmtId="0" fontId="0" fillId="0" borderId="0" xfId="0" applyAlignment="1">
      <alignment wrapText="1"/>
    </xf>
    <xf numFmtId="0" fontId="0" fillId="0" borderId="2" xfId="0" applyBorder="1" applyAlignment="1">
      <alignment/>
    </xf>
    <xf numFmtId="4" fontId="0" fillId="0" borderId="0" xfId="0" applyNumberFormat="1" applyAlignment="1">
      <alignment/>
    </xf>
    <xf numFmtId="0" fontId="13" fillId="0" borderId="0" xfId="0" applyFont="1" applyFill="1" applyAlignment="1">
      <alignment/>
    </xf>
    <xf numFmtId="0" fontId="13" fillId="0" borderId="0" xfId="0" applyFont="1" applyAlignment="1">
      <alignment/>
    </xf>
    <xf numFmtId="4" fontId="0" fillId="0" borderId="0" xfId="0" applyNumberFormat="1" applyFill="1" applyAlignment="1">
      <alignment/>
    </xf>
    <xf numFmtId="0" fontId="6" fillId="0" borderId="0" xfId="0" applyFont="1" applyFill="1" applyBorder="1" applyAlignment="1">
      <alignment horizontal="center"/>
    </xf>
    <xf numFmtId="4" fontId="9" fillId="0" borderId="4" xfId="0" applyNumberFormat="1" applyFont="1" applyFill="1" applyBorder="1" applyAlignment="1">
      <alignment horizontal="right"/>
    </xf>
    <xf numFmtId="4" fontId="9" fillId="0" borderId="5" xfId="0" applyNumberFormat="1" applyFont="1" applyFill="1" applyBorder="1" applyAlignment="1">
      <alignment horizontal="right"/>
    </xf>
    <xf numFmtId="0" fontId="9" fillId="0" borderId="0" xfId="0" applyFont="1" applyFill="1" applyBorder="1" applyAlignment="1">
      <alignment horizontal="left" wrapText="1"/>
    </xf>
    <xf numFmtId="0" fontId="6" fillId="0" borderId="2" xfId="0" applyFont="1" applyFill="1" applyBorder="1" applyAlignment="1">
      <alignment vertical="center"/>
    </xf>
    <xf numFmtId="4" fontId="6" fillId="0" borderId="2" xfId="0" applyNumberFormat="1" applyFont="1" applyFill="1" applyBorder="1" applyAlignment="1">
      <alignment vertical="center" wrapText="1"/>
    </xf>
    <xf numFmtId="1" fontId="6" fillId="0" borderId="2" xfId="0" applyNumberFormat="1" applyFont="1" applyFill="1" applyBorder="1" applyAlignment="1">
      <alignment vertical="center"/>
    </xf>
    <xf numFmtId="0" fontId="19" fillId="0" borderId="0" xfId="0" applyFont="1" applyFill="1" applyAlignment="1">
      <alignment horizontal="center"/>
    </xf>
    <xf numFmtId="4" fontId="6" fillId="0" borderId="0" xfId="0" applyNumberFormat="1" applyFont="1" applyFill="1" applyBorder="1" applyAlignment="1">
      <alignment vertical="center" wrapText="1"/>
    </xf>
    <xf numFmtId="0" fontId="6" fillId="0" borderId="0" xfId="0" applyFont="1" applyFill="1" applyBorder="1" applyAlignment="1">
      <alignment vertical="center"/>
    </xf>
    <xf numFmtId="1" fontId="6" fillId="0" borderId="0" xfId="0" applyNumberFormat="1" applyFont="1" applyFill="1" applyBorder="1" applyAlignment="1">
      <alignment vertical="center"/>
    </xf>
    <xf numFmtId="4"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19" fillId="0" borderId="0" xfId="0" applyFont="1" applyFill="1" applyBorder="1" applyAlignment="1">
      <alignment horizontal="center"/>
    </xf>
    <xf numFmtId="0" fontId="6" fillId="0" borderId="2" xfId="0" applyFont="1" applyFill="1" applyBorder="1" applyAlignment="1">
      <alignment horizontal="center"/>
    </xf>
    <xf numFmtId="2" fontId="6" fillId="0" borderId="2" xfId="0" applyNumberFormat="1" applyFont="1" applyFill="1" applyBorder="1" applyAlignment="1">
      <alignment horizontal="right"/>
    </xf>
    <xf numFmtId="0" fontId="0" fillId="0" borderId="2" xfId="0" applyBorder="1" applyAlignment="1">
      <alignment vertical="center"/>
    </xf>
    <xf numFmtId="0" fontId="13" fillId="0" borderId="0" xfId="0" applyFont="1" applyFill="1" applyBorder="1" applyAlignment="1">
      <alignment/>
    </xf>
    <xf numFmtId="0" fontId="13" fillId="0" borderId="0" xfId="0" applyFont="1" applyBorder="1" applyAlignment="1">
      <alignment/>
    </xf>
    <xf numFmtId="2" fontId="6" fillId="0" borderId="0" xfId="0" applyNumberFormat="1" applyFont="1" applyFill="1" applyBorder="1" applyAlignment="1">
      <alignment vertical="center" wrapText="1"/>
    </xf>
    <xf numFmtId="4" fontId="6" fillId="0" borderId="0" xfId="0" applyNumberFormat="1" applyFont="1" applyFill="1" applyBorder="1" applyAlignment="1">
      <alignment horizontal="right" vertical="center"/>
    </xf>
    <xf numFmtId="0" fontId="13" fillId="0" borderId="0" xfId="0" applyFont="1" applyFill="1" applyBorder="1" applyAlignment="1">
      <alignment wrapText="1"/>
    </xf>
    <xf numFmtId="4" fontId="6" fillId="0" borderId="2" xfId="0" applyNumberFormat="1" applyFont="1" applyFill="1" applyBorder="1" applyAlignment="1">
      <alignment horizontal="left" wrapText="1"/>
    </xf>
    <xf numFmtId="0" fontId="0" fillId="0" borderId="2" xfId="0" applyBorder="1" applyAlignment="1">
      <alignment wrapText="1"/>
    </xf>
    <xf numFmtId="4" fontId="22" fillId="0" borderId="2" xfId="0" applyNumberFormat="1" applyFont="1" applyFill="1" applyBorder="1" applyAlignment="1">
      <alignment horizontal="right"/>
    </xf>
    <xf numFmtId="0" fontId="0" fillId="0" borderId="0" xfId="0" applyFont="1" applyFill="1" applyAlignment="1">
      <alignment horizontal="center"/>
    </xf>
    <xf numFmtId="0" fontId="3" fillId="0" borderId="2" xfId="0" applyFont="1" applyFill="1" applyBorder="1" applyAlignment="1">
      <alignment vertical="center" wrapText="1"/>
    </xf>
    <xf numFmtId="4" fontId="6" fillId="0" borderId="0" xfId="0" applyNumberFormat="1" applyFont="1" applyFill="1" applyBorder="1" applyAlignment="1">
      <alignment horizontal="right" wrapText="1"/>
    </xf>
    <xf numFmtId="0" fontId="6" fillId="0" borderId="2" xfId="0" applyFont="1" applyFill="1" applyBorder="1" applyAlignment="1">
      <alignment horizontal="left" wrapText="1"/>
    </xf>
    <xf numFmtId="4" fontId="6" fillId="0" borderId="6" xfId="0" applyNumberFormat="1" applyFont="1" applyFill="1" applyBorder="1" applyAlignment="1">
      <alignment horizontal="right"/>
    </xf>
    <xf numFmtId="4" fontId="6" fillId="0" borderId="7" xfId="0" applyNumberFormat="1" applyFont="1" applyFill="1" applyBorder="1" applyAlignment="1">
      <alignment horizontal="right"/>
    </xf>
    <xf numFmtId="2" fontId="6" fillId="0" borderId="2" xfId="0" applyNumberFormat="1" applyFont="1" applyFill="1" applyBorder="1" applyAlignment="1">
      <alignment horizontal="left" wrapText="1"/>
    </xf>
    <xf numFmtId="0" fontId="0" fillId="0" borderId="8" xfId="0" applyBorder="1" applyAlignment="1">
      <alignment/>
    </xf>
    <xf numFmtId="0" fontId="25" fillId="0" borderId="0" xfId="0" applyFont="1" applyBorder="1" applyAlignment="1">
      <alignment wrapText="1"/>
    </xf>
    <xf numFmtId="1" fontId="5" fillId="0" borderId="0" xfId="0" applyNumberFormat="1" applyFont="1" applyFill="1" applyBorder="1" applyAlignment="1">
      <alignment vertical="center"/>
    </xf>
    <xf numFmtId="4" fontId="6" fillId="0" borderId="9" xfId="0" applyNumberFormat="1" applyFont="1" applyFill="1" applyBorder="1" applyAlignment="1">
      <alignment horizontal="right"/>
    </xf>
    <xf numFmtId="4" fontId="6" fillId="0" borderId="0" xfId="0" applyNumberFormat="1" applyFont="1" applyBorder="1" applyAlignment="1">
      <alignment vertical="center"/>
    </xf>
    <xf numFmtId="0" fontId="13" fillId="0" borderId="0" xfId="0" applyFont="1" applyFill="1" applyBorder="1" applyAlignment="1">
      <alignment horizontal="left" wrapText="1"/>
    </xf>
    <xf numFmtId="0" fontId="13" fillId="0" borderId="2" xfId="0" applyFont="1" applyFill="1" applyBorder="1" applyAlignment="1">
      <alignment horizontal="right" wrapText="1"/>
    </xf>
    <xf numFmtId="4" fontId="6" fillId="0" borderId="10" xfId="0" applyNumberFormat="1" applyFont="1" applyFill="1" applyBorder="1" applyAlignment="1">
      <alignment horizontal="right"/>
    </xf>
    <xf numFmtId="0" fontId="17" fillId="0" borderId="7" xfId="0" applyFont="1" applyFill="1" applyBorder="1" applyAlignment="1">
      <alignment horizontal="center" vertical="center" wrapText="1"/>
    </xf>
    <xf numFmtId="0" fontId="25" fillId="0" borderId="0" xfId="0" applyFont="1" applyBorder="1" applyAlignment="1">
      <alignment vertical="center"/>
    </xf>
    <xf numFmtId="0" fontId="0" fillId="0" borderId="3" xfId="0" applyBorder="1" applyAlignment="1">
      <alignment/>
    </xf>
    <xf numFmtId="0" fontId="23" fillId="0" borderId="0" xfId="0" applyFont="1" applyFill="1" applyAlignment="1">
      <alignment/>
    </xf>
    <xf numFmtId="0" fontId="0" fillId="0" borderId="0" xfId="0" applyFill="1" applyAlignment="1">
      <alignment wrapText="1"/>
    </xf>
    <xf numFmtId="4" fontId="13" fillId="0" borderId="2" xfId="0" applyNumberFormat="1" applyFont="1" applyFill="1" applyBorder="1" applyAlignment="1">
      <alignment horizontal="left" vertical="top" wrapText="1"/>
    </xf>
    <xf numFmtId="0" fontId="13" fillId="0" borderId="2" xfId="0" applyFont="1" applyFill="1" applyBorder="1" applyAlignment="1">
      <alignment horizontal="left" wrapText="1"/>
    </xf>
    <xf numFmtId="4" fontId="6" fillId="0" borderId="8" xfId="0" applyNumberFormat="1" applyFont="1" applyFill="1" applyBorder="1" applyAlignment="1">
      <alignment horizontal="right"/>
    </xf>
    <xf numFmtId="4" fontId="9" fillId="0" borderId="11" xfId="0" applyNumberFormat="1" applyFont="1" applyFill="1" applyBorder="1" applyAlignment="1">
      <alignment horizontal="right"/>
    </xf>
    <xf numFmtId="4" fontId="6" fillId="0" borderId="11" xfId="0" applyNumberFormat="1" applyFont="1" applyFill="1" applyBorder="1" applyAlignment="1">
      <alignment horizontal="right"/>
    </xf>
    <xf numFmtId="4" fontId="11" fillId="0" borderId="12" xfId="0" applyNumberFormat="1" applyFont="1" applyFill="1" applyBorder="1" applyAlignment="1">
      <alignment/>
    </xf>
    <xf numFmtId="0" fontId="0" fillId="2" borderId="2" xfId="0" applyFont="1" applyFill="1" applyBorder="1" applyAlignment="1">
      <alignment vertical="center" wrapText="1"/>
    </xf>
    <xf numFmtId="3" fontId="0" fillId="2" borderId="2" xfId="0" applyNumberFormat="1" applyFont="1" applyFill="1" applyBorder="1" applyAlignment="1">
      <alignment vertical="center" wrapText="1"/>
    </xf>
    <xf numFmtId="0" fontId="3" fillId="2" borderId="2" xfId="0" applyFont="1" applyFill="1" applyBorder="1" applyAlignment="1">
      <alignment vertical="center" wrapText="1"/>
    </xf>
    <xf numFmtId="0" fontId="0" fillId="0" borderId="2" xfId="0" applyBorder="1" applyAlignment="1">
      <alignment horizontal="center" vertical="center"/>
    </xf>
    <xf numFmtId="0" fontId="27" fillId="0" borderId="2" xfId="0" applyFont="1" applyBorder="1" applyAlignment="1">
      <alignment vertical="center"/>
    </xf>
    <xf numFmtId="3" fontId="27" fillId="0" borderId="2" xfId="0" applyNumberFormat="1" applyFont="1" applyBorder="1" applyAlignment="1">
      <alignment vertical="center"/>
    </xf>
    <xf numFmtId="4" fontId="27" fillId="0" borderId="2" xfId="0" applyNumberFormat="1" applyFont="1" applyBorder="1" applyAlignment="1">
      <alignment vertical="center"/>
    </xf>
    <xf numFmtId="0" fontId="0" fillId="0" borderId="2" xfId="0" applyFont="1" applyBorder="1" applyAlignment="1">
      <alignment horizontal="justify" vertical="top" wrapText="1"/>
    </xf>
    <xf numFmtId="3" fontId="27" fillId="0" borderId="2" xfId="0" applyNumberFormat="1" applyFont="1" applyBorder="1" applyAlignment="1">
      <alignment horizontal="justify" vertical="top" wrapText="1"/>
    </xf>
    <xf numFmtId="3" fontId="0" fillId="0" borderId="2" xfId="0" applyNumberFormat="1" applyFill="1" applyBorder="1" applyAlignment="1">
      <alignment vertical="center"/>
    </xf>
    <xf numFmtId="3" fontId="0" fillId="0" borderId="0" xfId="0" applyNumberFormat="1" applyFill="1" applyAlignment="1">
      <alignment vertical="center"/>
    </xf>
    <xf numFmtId="0" fontId="0" fillId="0" borderId="2" xfId="0" applyFont="1" applyBorder="1" applyAlignment="1">
      <alignment horizontal="justify" wrapText="1"/>
    </xf>
    <xf numFmtId="3" fontId="0" fillId="0" borderId="2" xfId="0" applyNumberFormat="1" applyBorder="1" applyAlignment="1">
      <alignment vertical="center"/>
    </xf>
    <xf numFmtId="0" fontId="28" fillId="0" borderId="2" xfId="0" applyFont="1" applyBorder="1" applyAlignment="1">
      <alignment horizontal="justify"/>
    </xf>
    <xf numFmtId="3" fontId="0" fillId="0" borderId="0" xfId="0" applyNumberFormat="1" applyFill="1" applyAlignment="1">
      <alignment/>
    </xf>
    <xf numFmtId="4" fontId="0" fillId="0" borderId="0" xfId="0" applyNumberFormat="1" applyFill="1" applyAlignment="1">
      <alignment/>
    </xf>
    <xf numFmtId="0" fontId="6" fillId="0" borderId="0" xfId="0" applyFont="1" applyAlignment="1">
      <alignment/>
    </xf>
    <xf numFmtId="3" fontId="26" fillId="0" borderId="11" xfId="0" applyNumberFormat="1" applyFont="1" applyBorder="1" applyAlignment="1">
      <alignment vertical="center"/>
    </xf>
    <xf numFmtId="4" fontId="26" fillId="0" borderId="11" xfId="0" applyNumberFormat="1"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wrapText="1"/>
    </xf>
    <xf numFmtId="0" fontId="0" fillId="0" borderId="2" xfId="0" applyFont="1" applyBorder="1" applyAlignment="1">
      <alignment vertical="center" wrapText="1"/>
    </xf>
    <xf numFmtId="0" fontId="0" fillId="0" borderId="2" xfId="0" applyBorder="1" applyAlignment="1">
      <alignment vertical="center" wrapText="1"/>
    </xf>
    <xf numFmtId="0" fontId="26" fillId="0" borderId="11" xfId="0" applyFont="1" applyBorder="1" applyAlignment="1">
      <alignment vertical="center" wrapText="1"/>
    </xf>
    <xf numFmtId="4" fontId="6" fillId="0" borderId="1" xfId="21" applyNumberFormat="1" applyFont="1" applyFill="1" applyBorder="1" applyAlignment="1">
      <alignment horizontal="right" wrapText="1"/>
      <protection/>
    </xf>
    <xf numFmtId="1" fontId="6" fillId="0" borderId="0" xfId="0" applyNumberFormat="1" applyFont="1" applyFill="1" applyBorder="1" applyAlignment="1">
      <alignment horizontal="center"/>
    </xf>
    <xf numFmtId="0" fontId="21" fillId="0" borderId="0" xfId="0" applyFont="1" applyFill="1" applyAlignment="1">
      <alignment/>
    </xf>
    <xf numFmtId="0" fontId="23" fillId="0" borderId="2" xfId="0" applyNumberFormat="1" applyFont="1" applyBorder="1" applyAlignment="1">
      <alignment wrapText="1"/>
    </xf>
    <xf numFmtId="0" fontId="6" fillId="0" borderId="13" xfId="0" applyFont="1" applyFill="1" applyBorder="1" applyAlignment="1">
      <alignment horizontal="left"/>
    </xf>
    <xf numFmtId="4" fontId="6" fillId="0" borderId="3" xfId="0" applyNumberFormat="1" applyFont="1" applyFill="1" applyBorder="1" applyAlignment="1">
      <alignment horizontal="right" wrapText="1"/>
    </xf>
    <xf numFmtId="4" fontId="6" fillId="0" borderId="2" xfId="0" applyNumberFormat="1" applyFont="1" applyFill="1" applyBorder="1" applyAlignment="1">
      <alignment horizontal="right"/>
    </xf>
    <xf numFmtId="0" fontId="6" fillId="0" borderId="0" xfId="0" applyFont="1" applyFill="1" applyBorder="1" applyAlignment="1">
      <alignment horizontal="right"/>
    </xf>
    <xf numFmtId="4" fontId="6" fillId="0" borderId="14" xfId="0" applyNumberFormat="1" applyFont="1" applyFill="1" applyBorder="1" applyAlignment="1">
      <alignment horizontal="right"/>
    </xf>
    <xf numFmtId="3" fontId="8" fillId="0" borderId="0" xfId="0" applyNumberFormat="1" applyFont="1" applyFill="1" applyBorder="1" applyAlignment="1">
      <alignment horizontal="right"/>
    </xf>
    <xf numFmtId="4" fontId="0" fillId="0" borderId="2" xfId="0" applyNumberFormat="1" applyFont="1" applyFill="1" applyBorder="1" applyAlignment="1">
      <alignment horizontal="right"/>
    </xf>
    <xf numFmtId="49" fontId="6" fillId="0" borderId="2" xfId="0" applyNumberFormat="1" applyFont="1" applyFill="1" applyBorder="1" applyAlignment="1">
      <alignment horizontal="left" wrapText="1"/>
    </xf>
    <xf numFmtId="0" fontId="6" fillId="0" borderId="13" xfId="0" applyFont="1" applyFill="1" applyBorder="1" applyAlignment="1">
      <alignment horizontal="left" wrapText="1"/>
    </xf>
    <xf numFmtId="1" fontId="6" fillId="0" borderId="2"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2" xfId="0" applyFont="1" applyFill="1" applyBorder="1" applyAlignment="1">
      <alignment horizontal="left"/>
    </xf>
    <xf numFmtId="2" fontId="6" fillId="0" borderId="3" xfId="0" applyNumberFormat="1" applyFont="1" applyFill="1" applyBorder="1" applyAlignment="1">
      <alignment horizontal="left" wrapText="1"/>
    </xf>
    <xf numFmtId="0" fontId="6" fillId="0" borderId="0" xfId="0" applyFont="1" applyFill="1" applyBorder="1" applyAlignment="1">
      <alignment horizontal="left"/>
    </xf>
    <xf numFmtId="2" fontId="6" fillId="0" borderId="2" xfId="0" applyNumberFormat="1" applyFont="1" applyFill="1" applyBorder="1" applyAlignment="1">
      <alignment horizontal="right" wrapText="1"/>
    </xf>
    <xf numFmtId="4" fontId="13" fillId="0" borderId="0" xfId="0" applyNumberFormat="1" applyFont="1" applyFill="1" applyBorder="1" applyAlignment="1">
      <alignment horizontal="right"/>
    </xf>
    <xf numFmtId="4" fontId="18" fillId="0" borderId="15" xfId="0" applyNumberFormat="1" applyFont="1" applyFill="1" applyBorder="1" applyAlignment="1">
      <alignment horizontal="right" wrapText="1"/>
    </xf>
    <xf numFmtId="4" fontId="18" fillId="0" borderId="16" xfId="0" applyNumberFormat="1" applyFont="1" applyFill="1" applyBorder="1" applyAlignment="1">
      <alignment horizontal="right" wrapText="1"/>
    </xf>
    <xf numFmtId="0" fontId="19" fillId="0" borderId="0" xfId="0" applyFont="1" applyFill="1" applyBorder="1" applyAlignment="1">
      <alignment horizontal="right" wrapText="1"/>
    </xf>
    <xf numFmtId="0" fontId="20" fillId="0" borderId="2" xfId="0" applyFont="1" applyFill="1" applyBorder="1" applyAlignment="1">
      <alignment horizontal="right" wrapText="1"/>
    </xf>
    <xf numFmtId="4" fontId="13" fillId="0" borderId="9" xfId="0" applyNumberFormat="1" applyFont="1" applyFill="1" applyBorder="1" applyAlignment="1">
      <alignment horizontal="right"/>
    </xf>
    <xf numFmtId="4" fontId="6" fillId="0" borderId="17" xfId="0" applyNumberFormat="1" applyFont="1" applyFill="1" applyBorder="1" applyAlignment="1">
      <alignment horizontal="right"/>
    </xf>
    <xf numFmtId="3" fontId="11" fillId="0" borderId="2"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4" fontId="6" fillId="0" borderId="8" xfId="0" applyNumberFormat="1" applyFont="1" applyFill="1" applyBorder="1" applyAlignment="1">
      <alignment horizontal="right" wrapText="1"/>
    </xf>
    <xf numFmtId="0" fontId="20" fillId="0" borderId="0" xfId="0" applyFont="1" applyFill="1" applyBorder="1" applyAlignment="1">
      <alignment horizontal="right" wrapText="1"/>
    </xf>
    <xf numFmtId="0" fontId="6" fillId="0" borderId="0" xfId="0" applyFont="1" applyFill="1" applyAlignment="1">
      <alignment horizontal="right"/>
    </xf>
    <xf numFmtId="0" fontId="13" fillId="0" borderId="2" xfId="0" applyFont="1" applyFill="1" applyBorder="1" applyAlignment="1">
      <alignment horizontal="left"/>
    </xf>
    <xf numFmtId="4" fontId="9" fillId="0" borderId="18" xfId="0" applyNumberFormat="1" applyFont="1" applyFill="1" applyBorder="1" applyAlignment="1">
      <alignment horizontal="right"/>
    </xf>
    <xf numFmtId="4" fontId="6" fillId="0" borderId="19" xfId="0" applyNumberFormat="1" applyFont="1" applyFill="1" applyBorder="1" applyAlignment="1">
      <alignment horizontal="right"/>
    </xf>
    <xf numFmtId="4" fontId="6" fillId="0" borderId="4" xfId="0" applyNumberFormat="1" applyFont="1" applyFill="1" applyBorder="1" applyAlignment="1">
      <alignment horizontal="right"/>
    </xf>
    <xf numFmtId="4" fontId="6" fillId="0" borderId="5" xfId="0" applyNumberFormat="1" applyFont="1" applyFill="1" applyBorder="1" applyAlignment="1">
      <alignment horizontal="right"/>
    </xf>
    <xf numFmtId="0" fontId="0" fillId="0" borderId="0" xfId="0" applyFont="1" applyFill="1" applyBorder="1" applyAlignment="1">
      <alignment horizontal="right"/>
    </xf>
    <xf numFmtId="4" fontId="0" fillId="0" borderId="2" xfId="0" applyNumberFormat="1" applyFont="1" applyFill="1" applyBorder="1" applyAlignment="1">
      <alignment horizontal="right"/>
    </xf>
    <xf numFmtId="0" fontId="0" fillId="0" borderId="0" xfId="0" applyFont="1" applyFill="1" applyBorder="1" applyAlignment="1">
      <alignment/>
    </xf>
    <xf numFmtId="0" fontId="0" fillId="0" borderId="2" xfId="0" applyFont="1" applyFill="1" applyBorder="1" applyAlignment="1">
      <alignment horizontal="right"/>
    </xf>
    <xf numFmtId="0" fontId="0" fillId="0" borderId="3"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horizontal="right"/>
    </xf>
    <xf numFmtId="49" fontId="30" fillId="0" borderId="2" xfId="0" applyNumberFormat="1" applyFont="1" applyFill="1" applyBorder="1" applyAlignment="1">
      <alignment horizontal="right"/>
    </xf>
    <xf numFmtId="4" fontId="9" fillId="0" borderId="19" xfId="0" applyNumberFormat="1" applyFont="1" applyFill="1" applyBorder="1" applyAlignment="1">
      <alignment horizontal="right"/>
    </xf>
    <xf numFmtId="0" fontId="13" fillId="0" borderId="13" xfId="0" applyFont="1" applyFill="1" applyBorder="1" applyAlignment="1">
      <alignment horizontal="left" wrapText="1"/>
    </xf>
    <xf numFmtId="0" fontId="22" fillId="0" borderId="2" xfId="0" applyFont="1" applyFill="1" applyBorder="1" applyAlignment="1">
      <alignment horizontal="left"/>
    </xf>
    <xf numFmtId="0" fontId="13" fillId="0" borderId="0" xfId="0" applyFont="1" applyFill="1" applyAlignment="1">
      <alignment horizontal="left"/>
    </xf>
    <xf numFmtId="0" fontId="24" fillId="0" borderId="0" xfId="0" applyFont="1" applyFill="1" applyBorder="1" applyAlignment="1">
      <alignment horizontal="left" wrapText="1"/>
    </xf>
    <xf numFmtId="0" fontId="9" fillId="0" borderId="11" xfId="0" applyFont="1" applyFill="1" applyBorder="1" applyAlignment="1">
      <alignment horizontal="left" wrapText="1"/>
    </xf>
    <xf numFmtId="1" fontId="15" fillId="0" borderId="0" xfId="0" applyNumberFormat="1" applyFont="1" applyFill="1" applyAlignment="1">
      <alignment horizontal="right"/>
    </xf>
    <xf numFmtId="1" fontId="31" fillId="0" borderId="0" xfId="0" applyNumberFormat="1" applyFont="1" applyFill="1" applyAlignment="1">
      <alignment horizontal="right"/>
    </xf>
    <xf numFmtId="1" fontId="15" fillId="0" borderId="2" xfId="0" applyNumberFormat="1" applyFont="1" applyFill="1" applyBorder="1" applyAlignment="1">
      <alignment horizontal="right"/>
    </xf>
    <xf numFmtId="1" fontId="15" fillId="0" borderId="2" xfId="0" applyNumberFormat="1" applyFont="1" applyFill="1" applyBorder="1" applyAlignment="1">
      <alignment horizontal="right" wrapText="1"/>
    </xf>
    <xf numFmtId="0" fontId="15" fillId="0" borderId="2" xfId="0" applyFont="1" applyFill="1" applyBorder="1" applyAlignment="1">
      <alignment horizontal="right"/>
    </xf>
    <xf numFmtId="0" fontId="15" fillId="0" borderId="2" xfId="0" applyFont="1" applyFill="1" applyBorder="1" applyAlignment="1">
      <alignment horizontal="right" wrapText="1"/>
    </xf>
    <xf numFmtId="1" fontId="31" fillId="0" borderId="0" xfId="0" applyNumberFormat="1" applyFont="1" applyFill="1" applyBorder="1" applyAlignment="1">
      <alignment horizontal="right"/>
    </xf>
    <xf numFmtId="1" fontId="31" fillId="0" borderId="0" xfId="0" applyNumberFormat="1" applyFont="1" applyFill="1" applyBorder="1" applyAlignment="1">
      <alignment horizontal="right" wrapText="1"/>
    </xf>
    <xf numFmtId="1" fontId="15" fillId="0" borderId="0" xfId="0" applyNumberFormat="1" applyFont="1" applyFill="1" applyBorder="1" applyAlignment="1">
      <alignment horizontal="right"/>
    </xf>
    <xf numFmtId="0" fontId="15" fillId="0" borderId="0" xfId="0" applyFont="1" applyFill="1" applyBorder="1" applyAlignment="1">
      <alignment horizontal="right" wrapText="1"/>
    </xf>
    <xf numFmtId="1" fontId="31" fillId="0" borderId="2" xfId="0" applyNumberFormat="1" applyFont="1" applyFill="1" applyBorder="1" applyAlignment="1">
      <alignment horizontal="right"/>
    </xf>
    <xf numFmtId="1" fontId="31" fillId="0" borderId="3" xfId="0" applyNumberFormat="1" applyFont="1" applyFill="1" applyBorder="1" applyAlignment="1">
      <alignment horizontal="right"/>
    </xf>
    <xf numFmtId="1" fontId="15" fillId="0" borderId="10" xfId="0" applyNumberFormat="1" applyFont="1" applyFill="1" applyBorder="1" applyAlignment="1">
      <alignment horizontal="right"/>
    </xf>
    <xf numFmtId="1" fontId="15" fillId="0" borderId="0" xfId="0" applyNumberFormat="1" applyFont="1" applyFill="1" applyBorder="1" applyAlignment="1">
      <alignment horizontal="right" wrapText="1"/>
    </xf>
    <xf numFmtId="0" fontId="15" fillId="0" borderId="0" xfId="0" applyFont="1" applyFill="1" applyBorder="1" applyAlignment="1">
      <alignment horizontal="right"/>
    </xf>
    <xf numFmtId="0" fontId="15" fillId="0" borderId="0" xfId="0" applyFont="1" applyFill="1" applyAlignment="1">
      <alignment horizontal="right"/>
    </xf>
    <xf numFmtId="1" fontId="15" fillId="0" borderId="3" xfId="0" applyNumberFormat="1" applyFont="1" applyFill="1" applyBorder="1" applyAlignment="1">
      <alignment horizontal="right"/>
    </xf>
    <xf numFmtId="1" fontId="15" fillId="0" borderId="9" xfId="0" applyNumberFormat="1" applyFont="1" applyFill="1" applyBorder="1" applyAlignment="1">
      <alignment horizontal="right" wrapText="1"/>
    </xf>
    <xf numFmtId="0" fontId="31" fillId="0" borderId="0" xfId="0" applyFont="1" applyFill="1" applyBorder="1" applyAlignment="1">
      <alignment horizontal="right" wrapText="1"/>
    </xf>
    <xf numFmtId="0" fontId="6" fillId="0" borderId="8" xfId="21" applyFont="1" applyFill="1" applyBorder="1" applyAlignment="1">
      <alignment horizontal="left" wrapText="1"/>
      <protection/>
    </xf>
    <xf numFmtId="0" fontId="8" fillId="0" borderId="0" xfId="0" applyFont="1" applyFill="1" applyBorder="1" applyAlignment="1">
      <alignment horizontal="center"/>
    </xf>
    <xf numFmtId="1" fontId="6" fillId="0" borderId="2" xfId="0" applyNumberFormat="1" applyFont="1" applyFill="1" applyBorder="1" applyAlignment="1">
      <alignment horizontal="center"/>
    </xf>
    <xf numFmtId="4" fontId="6" fillId="0" borderId="13" xfId="0" applyNumberFormat="1" applyFont="1" applyFill="1" applyBorder="1" applyAlignment="1">
      <alignment horizontal="center" wrapText="1"/>
    </xf>
    <xf numFmtId="0" fontId="0" fillId="0" borderId="1" xfId="0" applyFill="1" applyBorder="1" applyAlignment="1">
      <alignment wrapText="1"/>
    </xf>
    <xf numFmtId="0" fontId="0" fillId="0" borderId="18" xfId="0" applyFill="1" applyBorder="1" applyAlignment="1">
      <alignment/>
    </xf>
    <xf numFmtId="0" fontId="0" fillId="0" borderId="11" xfId="0" applyFill="1" applyBorder="1" applyAlignment="1">
      <alignment wrapText="1"/>
    </xf>
    <xf numFmtId="0" fontId="0" fillId="0" borderId="20" xfId="0" applyFill="1" applyBorder="1" applyAlignment="1">
      <alignment/>
    </xf>
    <xf numFmtId="4" fontId="0" fillId="0" borderId="21" xfId="0" applyNumberFormat="1" applyFill="1" applyBorder="1" applyAlignment="1">
      <alignment/>
    </xf>
    <xf numFmtId="0" fontId="0" fillId="0" borderId="22" xfId="0" applyFill="1" applyBorder="1" applyAlignment="1">
      <alignment/>
    </xf>
    <xf numFmtId="4" fontId="0" fillId="0" borderId="23" xfId="0" applyNumberFormat="1" applyFill="1" applyBorder="1" applyAlignment="1">
      <alignment/>
    </xf>
    <xf numFmtId="4" fontId="0" fillId="0" borderId="24" xfId="0" applyNumberFormat="1" applyFill="1" applyBorder="1" applyAlignment="1">
      <alignment/>
    </xf>
    <xf numFmtId="4" fontId="0" fillId="0" borderId="25" xfId="0" applyNumberFormat="1" applyFill="1" applyBorder="1" applyAlignment="1">
      <alignment/>
    </xf>
    <xf numFmtId="4" fontId="0" fillId="0" borderId="22" xfId="0" applyNumberFormat="1" applyFill="1" applyBorder="1" applyAlignment="1">
      <alignment/>
    </xf>
    <xf numFmtId="0" fontId="0" fillId="0" borderId="23" xfId="0" applyFill="1" applyBorder="1" applyAlignment="1">
      <alignment/>
    </xf>
    <xf numFmtId="0" fontId="0" fillId="0" borderId="26" xfId="0" applyFill="1" applyBorder="1" applyAlignment="1">
      <alignment/>
    </xf>
    <xf numFmtId="0" fontId="0" fillId="0" borderId="0" xfId="0" applyFill="1" applyBorder="1" applyAlignment="1">
      <alignment wrapText="1"/>
    </xf>
    <xf numFmtId="4" fontId="11" fillId="0" borderId="0" xfId="0" applyNumberFormat="1" applyFont="1" applyFill="1" applyBorder="1" applyAlignment="1">
      <alignment/>
    </xf>
    <xf numFmtId="0" fontId="11" fillId="0" borderId="27" xfId="0" applyFont="1" applyFill="1" applyBorder="1" applyAlignment="1">
      <alignment wrapText="1"/>
    </xf>
    <xf numFmtId="4" fontId="0" fillId="0" borderId="28" xfId="0" applyNumberFormat="1" applyFill="1" applyBorder="1" applyAlignment="1">
      <alignment/>
    </xf>
    <xf numFmtId="4" fontId="0" fillId="0" borderId="29" xfId="0" applyNumberFormat="1" applyFill="1" applyBorder="1" applyAlignment="1">
      <alignment/>
    </xf>
    <xf numFmtId="4" fontId="0" fillId="0" borderId="30" xfId="0" applyNumberFormat="1" applyFill="1" applyBorder="1" applyAlignment="1">
      <alignment/>
    </xf>
    <xf numFmtId="4" fontId="11" fillId="0" borderId="31" xfId="0" applyNumberFormat="1" applyFont="1" applyFill="1" applyBorder="1" applyAlignment="1">
      <alignment/>
    </xf>
    <xf numFmtId="0" fontId="0" fillId="0" borderId="32" xfId="0" applyFill="1" applyBorder="1" applyAlignment="1">
      <alignment/>
    </xf>
    <xf numFmtId="0" fontId="0" fillId="0" borderId="25" xfId="0" applyFill="1" applyBorder="1" applyAlignment="1">
      <alignment/>
    </xf>
    <xf numFmtId="0" fontId="0" fillId="0" borderId="0" xfId="0" applyFont="1" applyFill="1" applyBorder="1" applyAlignment="1">
      <alignment horizontal="center"/>
    </xf>
    <xf numFmtId="4" fontId="9" fillId="0" borderId="0" xfId="0" applyNumberFormat="1" applyFont="1" applyFill="1" applyBorder="1" applyAlignment="1">
      <alignment horizontal="right" wrapText="1"/>
    </xf>
    <xf numFmtId="2" fontId="6" fillId="0" borderId="0" xfId="0" applyNumberFormat="1" applyFont="1" applyFill="1" applyBorder="1" applyAlignment="1">
      <alignment horizontal="right"/>
    </xf>
    <xf numFmtId="3" fontId="16" fillId="0" borderId="0" xfId="0" applyNumberFormat="1" applyFont="1" applyFill="1" applyBorder="1" applyAlignment="1">
      <alignment horizontal="left" vertical="top"/>
    </xf>
    <xf numFmtId="0" fontId="13" fillId="0" borderId="0" xfId="0" applyFont="1" applyFill="1" applyAlignment="1">
      <alignment horizontal="left" vertical="top" wrapText="1"/>
    </xf>
    <xf numFmtId="0" fontId="13" fillId="0" borderId="2" xfId="0" applyFont="1" applyFill="1" applyBorder="1" applyAlignment="1">
      <alignment horizontal="left" vertical="top" wrapText="1"/>
    </xf>
    <xf numFmtId="0" fontId="13" fillId="0" borderId="2" xfId="0" applyNumberFormat="1" applyFont="1" applyFill="1" applyBorder="1" applyAlignment="1">
      <alignment horizontal="left" vertical="top" wrapText="1"/>
    </xf>
    <xf numFmtId="2" fontId="13" fillId="0" borderId="2" xfId="0" applyNumberFormat="1" applyFont="1" applyFill="1" applyBorder="1" applyAlignment="1">
      <alignment horizontal="left" vertical="top" wrapText="1"/>
    </xf>
    <xf numFmtId="4" fontId="13" fillId="0" borderId="0" xfId="0" applyNumberFormat="1" applyFont="1" applyFill="1" applyBorder="1" applyAlignment="1">
      <alignment horizontal="left" vertical="top" wrapText="1"/>
    </xf>
    <xf numFmtId="0" fontId="13" fillId="0" borderId="0" xfId="0" applyFont="1" applyFill="1" applyBorder="1" applyAlignment="1">
      <alignment horizontal="left" vertical="top"/>
    </xf>
    <xf numFmtId="4" fontId="16" fillId="0" borderId="0" xfId="0" applyNumberFormat="1" applyFont="1" applyFill="1" applyBorder="1" applyAlignment="1">
      <alignment horizontal="left" vertical="top" wrapText="1"/>
    </xf>
    <xf numFmtId="0" fontId="13" fillId="0" borderId="2" xfId="20" applyFont="1" applyFill="1" applyBorder="1" applyAlignment="1">
      <alignment horizontal="left" vertical="top" wrapText="1"/>
      <protection/>
    </xf>
    <xf numFmtId="0" fontId="13" fillId="0" borderId="1"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0" xfId="0" applyFont="1" applyFill="1" applyAlignment="1">
      <alignment horizontal="left" vertical="top"/>
    </xf>
    <xf numFmtId="0" fontId="16" fillId="0" borderId="2" xfId="0" applyFont="1" applyFill="1" applyBorder="1" applyAlignment="1">
      <alignment horizontal="left" vertical="top" wrapText="1"/>
    </xf>
    <xf numFmtId="0" fontId="13" fillId="0" borderId="2" xfId="0" applyFont="1" applyFill="1" applyBorder="1" applyAlignment="1">
      <alignment horizontal="left" vertical="top" wrapText="1" indent="1"/>
    </xf>
    <xf numFmtId="0" fontId="13" fillId="0" borderId="10" xfId="0" applyFont="1" applyFill="1" applyBorder="1" applyAlignment="1">
      <alignment horizontal="left" vertical="top" wrapText="1"/>
    </xf>
    <xf numFmtId="4" fontId="13" fillId="0" borderId="3" xfId="0" applyNumberFormat="1" applyFont="1" applyFill="1" applyBorder="1" applyAlignment="1">
      <alignment horizontal="left" vertical="top" wrapText="1"/>
    </xf>
    <xf numFmtId="2" fontId="16" fillId="0" borderId="0" xfId="0" applyNumberFormat="1" applyFont="1" applyFill="1" applyAlignment="1">
      <alignment horizontal="left" vertical="top" wrapText="1"/>
    </xf>
    <xf numFmtId="4" fontId="0" fillId="0" borderId="2" xfId="0" applyNumberFormat="1" applyBorder="1" applyAlignment="1">
      <alignment/>
    </xf>
    <xf numFmtId="0" fontId="11" fillId="0" borderId="21" xfId="0" applyFont="1" applyBorder="1" applyAlignment="1">
      <alignment/>
    </xf>
    <xf numFmtId="0" fontId="11" fillId="0" borderId="33" xfId="0" applyFont="1" applyBorder="1" applyAlignment="1">
      <alignment/>
    </xf>
    <xf numFmtId="0" fontId="11" fillId="0" borderId="33" xfId="0" applyFont="1" applyBorder="1" applyAlignment="1">
      <alignment wrapText="1"/>
    </xf>
    <xf numFmtId="0" fontId="11" fillId="0" borderId="34" xfId="0" applyFont="1" applyBorder="1" applyAlignment="1">
      <alignment wrapText="1"/>
    </xf>
    <xf numFmtId="0" fontId="0" fillId="0" borderId="12" xfId="0" applyBorder="1" applyAlignment="1">
      <alignment/>
    </xf>
    <xf numFmtId="0" fontId="0" fillId="0" borderId="35" xfId="0" applyBorder="1" applyAlignment="1">
      <alignment/>
    </xf>
    <xf numFmtId="0" fontId="0" fillId="0" borderId="35" xfId="0" applyBorder="1" applyAlignment="1">
      <alignment wrapText="1"/>
    </xf>
    <xf numFmtId="0" fontId="0" fillId="0" borderId="36" xfId="0" applyBorder="1" applyAlignment="1">
      <alignment wrapText="1"/>
    </xf>
    <xf numFmtId="0" fontId="0" fillId="0" borderId="0" xfId="0" applyBorder="1" applyAlignment="1">
      <alignment wrapText="1"/>
    </xf>
    <xf numFmtId="4" fontId="0" fillId="0" borderId="0" xfId="0" applyNumberFormat="1" applyBorder="1" applyAlignment="1">
      <alignment/>
    </xf>
    <xf numFmtId="4" fontId="0" fillId="0" borderId="3" xfId="0" applyNumberFormat="1" applyBorder="1" applyAlignment="1">
      <alignment/>
    </xf>
    <xf numFmtId="2" fontId="0" fillId="0" borderId="2" xfId="0" applyNumberFormat="1" applyBorder="1" applyAlignment="1">
      <alignment/>
    </xf>
    <xf numFmtId="1"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1" fontId="15" fillId="0" borderId="1" xfId="0" applyNumberFormat="1" applyFont="1" applyFill="1" applyBorder="1" applyAlignment="1">
      <alignment horizontal="right"/>
    </xf>
    <xf numFmtId="0" fontId="15" fillId="0" borderId="2" xfId="0" applyFont="1" applyFill="1" applyBorder="1" applyAlignment="1">
      <alignment horizontal="center" vertical="center"/>
    </xf>
    <xf numFmtId="1" fontId="15" fillId="0" borderId="2" xfId="0" applyNumberFormat="1" applyFont="1" applyFill="1" applyBorder="1" applyAlignment="1">
      <alignment horizontal="center" vertical="center" wrapText="1"/>
    </xf>
    <xf numFmtId="0" fontId="29" fillId="0" borderId="2" xfId="0" applyFont="1" applyFill="1" applyBorder="1" applyAlignment="1">
      <alignment horizontal="left" wrapText="1"/>
    </xf>
    <xf numFmtId="3" fontId="16" fillId="0" borderId="0" xfId="0" applyNumberFormat="1" applyFont="1" applyFill="1" applyBorder="1" applyAlignment="1">
      <alignment horizontal="right" vertical="top"/>
    </xf>
    <xf numFmtId="2" fontId="9" fillId="0" borderId="2" xfId="0" applyNumberFormat="1" applyFont="1" applyFill="1" applyBorder="1" applyAlignment="1">
      <alignment horizontal="right"/>
    </xf>
    <xf numFmtId="0" fontId="27" fillId="0" borderId="2" xfId="0" applyFont="1" applyFill="1" applyBorder="1" applyAlignment="1">
      <alignment vertical="center" wrapText="1"/>
    </xf>
    <xf numFmtId="3" fontId="0" fillId="0" borderId="37" xfId="0" applyNumberFormat="1" applyFill="1" applyBorder="1" applyAlignment="1">
      <alignment vertical="center"/>
    </xf>
    <xf numFmtId="1" fontId="15" fillId="0" borderId="9" xfId="0" applyNumberFormat="1" applyFont="1" applyFill="1" applyBorder="1" applyAlignment="1">
      <alignment horizontal="right"/>
    </xf>
    <xf numFmtId="0" fontId="15" fillId="0" borderId="10" xfId="0" applyFont="1" applyFill="1" applyBorder="1" applyAlignment="1">
      <alignment horizontal="right" wrapText="1"/>
    </xf>
    <xf numFmtId="2" fontId="6" fillId="0" borderId="10" xfId="0" applyNumberFormat="1" applyFont="1" applyFill="1" applyBorder="1" applyAlignment="1">
      <alignment horizontal="left" wrapText="1"/>
    </xf>
    <xf numFmtId="4" fontId="13" fillId="0" borderId="10" xfId="0" applyNumberFormat="1" applyFont="1" applyFill="1" applyBorder="1" applyAlignment="1">
      <alignment horizontal="right"/>
    </xf>
    <xf numFmtId="0" fontId="0" fillId="0" borderId="38" xfId="0" applyBorder="1" applyAlignment="1">
      <alignment/>
    </xf>
    <xf numFmtId="0" fontId="0" fillId="0" borderId="13" xfId="0" applyFill="1" applyBorder="1" applyAlignment="1">
      <alignment wrapText="1"/>
    </xf>
    <xf numFmtId="0" fontId="0" fillId="0" borderId="13" xfId="0" applyFill="1" applyBorder="1" applyAlignment="1">
      <alignment/>
    </xf>
    <xf numFmtId="0" fontId="0" fillId="0" borderId="13" xfId="0" applyBorder="1" applyAlignment="1">
      <alignment/>
    </xf>
    <xf numFmtId="0" fontId="0" fillId="0" borderId="17" xfId="0" applyBorder="1" applyAlignment="1">
      <alignment/>
    </xf>
    <xf numFmtId="0" fontId="0" fillId="0" borderId="13" xfId="0" applyBorder="1" applyAlignment="1">
      <alignment wrapText="1"/>
    </xf>
    <xf numFmtId="0" fontId="0" fillId="0" borderId="37" xfId="0" applyBorder="1" applyAlignment="1">
      <alignment/>
    </xf>
    <xf numFmtId="0" fontId="0" fillId="0" borderId="37" xfId="0" applyFont="1" applyBorder="1" applyAlignment="1">
      <alignment wrapText="1"/>
    </xf>
    <xf numFmtId="0" fontId="0" fillId="0" borderId="30" xfId="0" applyBorder="1" applyAlignment="1">
      <alignment/>
    </xf>
    <xf numFmtId="0" fontId="0" fillId="0" borderId="1" xfId="0" applyBorder="1" applyAlignment="1">
      <alignment/>
    </xf>
    <xf numFmtId="0" fontId="0" fillId="0" borderId="37" xfId="0" applyBorder="1" applyAlignment="1">
      <alignment wrapText="1"/>
    </xf>
    <xf numFmtId="3" fontId="8" fillId="0" borderId="1" xfId="0" applyNumberFormat="1" applyFont="1" applyFill="1" applyBorder="1" applyAlignment="1">
      <alignment horizontal="center" vertical="top"/>
    </xf>
    <xf numFmtId="3" fontId="31" fillId="0" borderId="37" xfId="0" applyNumberFormat="1" applyFont="1" applyFill="1" applyBorder="1" applyAlignment="1">
      <alignment horizontal="right"/>
    </xf>
    <xf numFmtId="3" fontId="19" fillId="0" borderId="37" xfId="0" applyNumberFormat="1" applyFont="1" applyFill="1" applyBorder="1" applyAlignment="1">
      <alignment horizontal="left"/>
    </xf>
    <xf numFmtId="3" fontId="9" fillId="0" borderId="37" xfId="0" applyNumberFormat="1" applyFont="1" applyFill="1" applyBorder="1" applyAlignment="1">
      <alignment horizontal="right"/>
    </xf>
    <xf numFmtId="3" fontId="8" fillId="0" borderId="8" xfId="0" applyNumberFormat="1" applyFont="1" applyFill="1" applyBorder="1" applyAlignment="1">
      <alignment horizontal="right"/>
    </xf>
    <xf numFmtId="0" fontId="27" fillId="0" borderId="10" xfId="0" applyFont="1" applyBorder="1" applyAlignment="1">
      <alignment vertical="center" wrapText="1"/>
    </xf>
    <xf numFmtId="3" fontId="27" fillId="0" borderId="10" xfId="0" applyNumberFormat="1" applyFont="1" applyBorder="1" applyAlignment="1">
      <alignment vertical="center"/>
    </xf>
    <xf numFmtId="4" fontId="27" fillId="0" borderId="10" xfId="0" applyNumberFormat="1" applyFont="1" applyBorder="1" applyAlignment="1">
      <alignment vertical="center"/>
    </xf>
    <xf numFmtId="4" fontId="18" fillId="0" borderId="13" xfId="0" applyNumberFormat="1" applyFont="1" applyFill="1" applyBorder="1" applyAlignment="1">
      <alignment horizontal="right" wrapText="1"/>
    </xf>
    <xf numFmtId="0" fontId="4" fillId="0" borderId="0" xfId="0" applyFont="1" applyFill="1" applyAlignment="1">
      <alignment/>
    </xf>
    <xf numFmtId="4" fontId="11" fillId="0" borderId="3" xfId="0" applyNumberFormat="1" applyFont="1" applyFill="1" applyBorder="1" applyAlignment="1">
      <alignment horizontal="left"/>
    </xf>
    <xf numFmtId="4" fontId="0" fillId="3" borderId="5" xfId="0" applyNumberFormat="1" applyFill="1" applyBorder="1" applyAlignment="1">
      <alignment/>
    </xf>
    <xf numFmtId="0" fontId="13" fillId="3" borderId="19" xfId="0" applyFont="1" applyFill="1" applyBorder="1" applyAlignment="1">
      <alignment/>
    </xf>
    <xf numFmtId="4" fontId="6" fillId="0" borderId="2" xfId="21" applyNumberFormat="1" applyFont="1" applyFill="1" applyBorder="1" applyAlignment="1">
      <alignment horizontal="right" wrapText="1"/>
      <protection/>
    </xf>
    <xf numFmtId="0" fontId="6" fillId="0" borderId="2" xfId="0" applyFont="1" applyFill="1" applyBorder="1" applyAlignment="1">
      <alignment/>
    </xf>
    <xf numFmtId="0" fontId="6" fillId="0" borderId="2" xfId="0" applyFont="1" applyFill="1" applyBorder="1" applyAlignment="1">
      <alignment horizontal="left" vertical="top" wrapText="1"/>
    </xf>
    <xf numFmtId="1" fontId="6" fillId="0" borderId="2" xfId="0" applyNumberFormat="1" applyFont="1" applyFill="1" applyBorder="1" applyAlignment="1">
      <alignment horizontal="right"/>
    </xf>
    <xf numFmtId="1" fontId="6" fillId="0" borderId="0" xfId="0" applyNumberFormat="1"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left" vertical="top" wrapText="1"/>
    </xf>
    <xf numFmtId="4" fontId="6" fillId="0" borderId="1" xfId="0" applyNumberFormat="1" applyFont="1" applyFill="1" applyBorder="1" applyAlignment="1">
      <alignment horizontal="right"/>
    </xf>
    <xf numFmtId="0" fontId="0" fillId="0" borderId="2" xfId="0" applyFont="1" applyBorder="1" applyAlignment="1">
      <alignment/>
    </xf>
    <xf numFmtId="0" fontId="0" fillId="0" borderId="1" xfId="0" applyFont="1" applyFill="1" applyBorder="1" applyAlignment="1">
      <alignment wrapText="1"/>
    </xf>
    <xf numFmtId="0" fontId="0" fillId="0" borderId="39" xfId="0" applyFont="1" applyFill="1" applyBorder="1" applyAlignment="1">
      <alignment/>
    </xf>
    <xf numFmtId="4" fontId="0" fillId="0" borderId="39" xfId="0" applyNumberFormat="1" applyFont="1" applyFill="1" applyBorder="1" applyAlignment="1">
      <alignment/>
    </xf>
    <xf numFmtId="4" fontId="0" fillId="0" borderId="40" xfId="0" applyNumberFormat="1" applyFont="1" applyFill="1" applyBorder="1" applyAlignment="1">
      <alignment/>
    </xf>
    <xf numFmtId="4" fontId="0" fillId="0" borderId="41" xfId="0" applyNumberFormat="1" applyFont="1" applyFill="1" applyBorder="1" applyAlignment="1">
      <alignment/>
    </xf>
    <xf numFmtId="4" fontId="0" fillId="0" borderId="42" xfId="0" applyNumberFormat="1" applyFont="1" applyFill="1" applyBorder="1" applyAlignment="1">
      <alignment/>
    </xf>
    <xf numFmtId="0" fontId="0" fillId="0" borderId="0" xfId="0" applyFont="1" applyAlignment="1">
      <alignment/>
    </xf>
    <xf numFmtId="0" fontId="15" fillId="0" borderId="2" xfId="0" applyFont="1" applyFill="1" applyBorder="1" applyAlignment="1">
      <alignment horizontal="left" wrapText="1"/>
    </xf>
    <xf numFmtId="0" fontId="15" fillId="0" borderId="2" xfId="0" applyFont="1" applyBorder="1" applyAlignment="1">
      <alignment wrapText="1"/>
    </xf>
    <xf numFmtId="2" fontId="6" fillId="0" borderId="2" xfId="0" applyNumberFormat="1" applyFont="1" applyFill="1" applyBorder="1" applyAlignment="1">
      <alignment/>
    </xf>
    <xf numFmtId="0" fontId="0" fillId="0" borderId="38" xfId="0" applyFont="1" applyFill="1" applyBorder="1" applyAlignment="1">
      <alignment horizontal="right"/>
    </xf>
    <xf numFmtId="0" fontId="0" fillId="0" borderId="0" xfId="0" applyFont="1" applyFill="1" applyBorder="1" applyAlignment="1">
      <alignment horizontal="right" wrapText="1"/>
    </xf>
    <xf numFmtId="0" fontId="0" fillId="0" borderId="8" xfId="0" applyFont="1" applyFill="1" applyBorder="1" applyAlignment="1">
      <alignment horizontal="center"/>
    </xf>
    <xf numFmtId="4" fontId="11" fillId="0" borderId="19" xfId="0" applyNumberFormat="1" applyFont="1" applyBorder="1" applyAlignment="1">
      <alignment/>
    </xf>
    <xf numFmtId="4" fontId="11" fillId="0" borderId="4" xfId="0" applyNumberFormat="1" applyFont="1" applyBorder="1" applyAlignment="1">
      <alignment/>
    </xf>
    <xf numFmtId="4" fontId="11" fillId="0" borderId="5" xfId="0" applyNumberFormat="1" applyFont="1" applyBorder="1" applyAlignment="1">
      <alignment/>
    </xf>
    <xf numFmtId="4" fontId="11" fillId="0" borderId="0" xfId="0" applyNumberFormat="1" applyFont="1" applyBorder="1" applyAlignment="1">
      <alignment/>
    </xf>
    <xf numFmtId="0" fontId="11" fillId="0" borderId="0" xfId="0" applyFont="1" applyAlignment="1">
      <alignment horizontal="right" wrapText="1"/>
    </xf>
    <xf numFmtId="0" fontId="11" fillId="0" borderId="0" xfId="0" applyFont="1" applyBorder="1" applyAlignment="1">
      <alignment horizontal="right"/>
    </xf>
    <xf numFmtId="0" fontId="11" fillId="0" borderId="11" xfId="0" applyFont="1" applyFill="1" applyBorder="1" applyAlignment="1">
      <alignment horizontal="center" vertical="center" wrapText="1"/>
    </xf>
    <xf numFmtId="0" fontId="11" fillId="0" borderId="1" xfId="0" applyFont="1" applyBorder="1" applyAlignment="1">
      <alignment horizontal="left" vertical="center"/>
    </xf>
    <xf numFmtId="0" fontId="11" fillId="0" borderId="37" xfId="0" applyFont="1" applyBorder="1" applyAlignment="1">
      <alignment/>
    </xf>
    <xf numFmtId="0" fontId="11" fillId="0" borderId="37" xfId="0" applyFont="1" applyBorder="1" applyAlignment="1">
      <alignment horizontal="center"/>
    </xf>
    <xf numFmtId="0" fontId="11" fillId="0" borderId="37" xfId="0" applyFont="1" applyBorder="1" applyAlignment="1">
      <alignment horizontal="center" wrapText="1"/>
    </xf>
    <xf numFmtId="0" fontId="0" fillId="0" borderId="8" xfId="0" applyBorder="1" applyAlignment="1">
      <alignment wrapText="1"/>
    </xf>
    <xf numFmtId="4" fontId="0" fillId="0" borderId="43" xfId="0" applyNumberFormat="1" applyFont="1" applyFill="1" applyBorder="1" applyAlignment="1">
      <alignment horizontal="right"/>
    </xf>
    <xf numFmtId="4" fontId="0" fillId="0" borderId="0" xfId="0" applyNumberFormat="1" applyFont="1" applyFill="1" applyBorder="1" applyAlignment="1">
      <alignment horizontal="right"/>
    </xf>
    <xf numFmtId="0" fontId="13" fillId="0" borderId="44" xfId="0" applyFont="1" applyFill="1" applyBorder="1" applyAlignment="1">
      <alignment horizontal="right" wrapText="1"/>
    </xf>
    <xf numFmtId="4" fontId="6" fillId="0" borderId="38"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3" fontId="0" fillId="0" borderId="2" xfId="0" applyNumberFormat="1" applyFill="1" applyBorder="1" applyAlignment="1">
      <alignment vertical="center" wrapText="1"/>
    </xf>
    <xf numFmtId="3" fontId="11" fillId="0" borderId="2" xfId="0" applyNumberFormat="1" applyFont="1" applyBorder="1" applyAlignment="1">
      <alignment vertical="center"/>
    </xf>
    <xf numFmtId="0" fontId="0" fillId="0" borderId="13" xfId="0" applyBorder="1" applyAlignment="1">
      <alignment vertical="center"/>
    </xf>
    <xf numFmtId="0" fontId="0" fillId="0" borderId="2" xfId="0" applyFont="1" applyFill="1" applyBorder="1" applyAlignment="1">
      <alignment vertical="center" wrapText="1"/>
    </xf>
    <xf numFmtId="0" fontId="0" fillId="0" borderId="2" xfId="0" applyFont="1" applyBorder="1" applyAlignment="1">
      <alignment vertical="center" wrapText="1"/>
    </xf>
    <xf numFmtId="0" fontId="0" fillId="0" borderId="18" xfId="0" applyBorder="1" applyAlignment="1">
      <alignment/>
    </xf>
    <xf numFmtId="3" fontId="26" fillId="0" borderId="11" xfId="0" applyNumberFormat="1" applyFont="1" applyFill="1" applyBorder="1" applyAlignment="1">
      <alignment horizontal="center" vertical="center" wrapText="1"/>
    </xf>
    <xf numFmtId="4" fontId="26"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0" fontId="26" fillId="0" borderId="11" xfId="0" applyFont="1" applyFill="1" applyBorder="1" applyAlignment="1">
      <alignment horizontal="center" vertical="center"/>
    </xf>
    <xf numFmtId="0" fontId="0" fillId="0" borderId="10" xfId="0" applyBorder="1" applyAlignment="1">
      <alignment/>
    </xf>
    <xf numFmtId="0" fontId="28" fillId="0" borderId="2" xfId="0" applyFont="1" applyBorder="1" applyAlignment="1">
      <alignment vertical="center" wrapText="1"/>
    </xf>
    <xf numFmtId="0" fontId="15" fillId="0" borderId="0" xfId="0" applyFont="1" applyBorder="1" applyAlignment="1">
      <alignment wrapText="1"/>
    </xf>
    <xf numFmtId="0" fontId="6" fillId="0" borderId="13" xfId="0" applyFont="1" applyFill="1" applyBorder="1" applyAlignment="1">
      <alignment horizontal="left" vertical="center" wrapText="1"/>
    </xf>
    <xf numFmtId="4" fontId="6" fillId="0" borderId="2" xfId="0" applyNumberFormat="1" applyFont="1" applyFill="1" applyBorder="1" applyAlignment="1">
      <alignment horizontal="right" vertical="center" wrapText="1"/>
    </xf>
    <xf numFmtId="4" fontId="6" fillId="0" borderId="1" xfId="21" applyNumberFormat="1" applyFont="1" applyFill="1" applyBorder="1" applyAlignment="1">
      <alignment horizontal="right" vertical="center" wrapText="1"/>
      <protection/>
    </xf>
    <xf numFmtId="4" fontId="6" fillId="0" borderId="2" xfId="0"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15" fillId="0" borderId="2" xfId="0" applyFont="1" applyBorder="1" applyAlignment="1">
      <alignment vertical="center" wrapText="1"/>
    </xf>
    <xf numFmtId="0" fontId="19" fillId="0" borderId="2" xfId="0" applyFont="1" applyFill="1" applyBorder="1" applyAlignment="1">
      <alignment horizontal="left"/>
    </xf>
    <xf numFmtId="0" fontId="5" fillId="0" borderId="1" xfId="0" applyFont="1" applyFill="1" applyBorder="1" applyAlignment="1">
      <alignment horizontal="center" wrapText="1"/>
    </xf>
    <xf numFmtId="0" fontId="5" fillId="0" borderId="37" xfId="0" applyFont="1" applyFill="1" applyBorder="1" applyAlignment="1">
      <alignment horizontal="center"/>
    </xf>
    <xf numFmtId="0" fontId="5" fillId="0" borderId="8" xfId="0" applyFont="1" applyFill="1" applyBorder="1" applyAlignment="1">
      <alignment horizontal="center"/>
    </xf>
    <xf numFmtId="0" fontId="11" fillId="0" borderId="18" xfId="0" applyFont="1" applyFill="1" applyBorder="1" applyAlignment="1">
      <alignment horizontal="center"/>
    </xf>
    <xf numFmtId="0" fontId="0" fillId="0" borderId="45" xfId="0" applyFill="1" applyBorder="1" applyAlignment="1">
      <alignment/>
    </xf>
    <xf numFmtId="0" fontId="0" fillId="0" borderId="32" xfId="0" applyFill="1" applyBorder="1" applyAlignment="1">
      <alignment/>
    </xf>
    <xf numFmtId="0" fontId="0" fillId="0" borderId="27" xfId="0" applyFill="1" applyBorder="1" applyAlignment="1">
      <alignment/>
    </xf>
    <xf numFmtId="0" fontId="7" fillId="0" borderId="46" xfId="0" applyFont="1" applyFill="1" applyBorder="1" applyAlignment="1">
      <alignment horizontal="center" wrapText="1"/>
    </xf>
    <xf numFmtId="0" fontId="7" fillId="0" borderId="32" xfId="0" applyFont="1" applyBorder="1" applyAlignment="1">
      <alignment horizontal="center"/>
    </xf>
    <xf numFmtId="0" fontId="7" fillId="0" borderId="47" xfId="0" applyFont="1" applyBorder="1" applyAlignment="1">
      <alignment horizontal="center"/>
    </xf>
    <xf numFmtId="0" fontId="19" fillId="0" borderId="2" xfId="0" applyFont="1" applyFill="1" applyBorder="1" applyAlignment="1">
      <alignment horizontal="left"/>
    </xf>
    <xf numFmtId="0" fontId="20" fillId="0" borderId="2" xfId="0" applyFont="1" applyFill="1" applyBorder="1" applyAlignment="1">
      <alignment/>
    </xf>
    <xf numFmtId="0" fontId="19" fillId="0" borderId="3" xfId="0" applyFont="1" applyFill="1" applyBorder="1" applyAlignment="1">
      <alignment horizontal="left" wrapText="1"/>
    </xf>
    <xf numFmtId="0" fontId="20" fillId="0" borderId="3" xfId="0" applyFont="1" applyFill="1" applyBorder="1" applyAlignment="1">
      <alignment/>
    </xf>
    <xf numFmtId="0" fontId="19" fillId="0" borderId="2" xfId="0" applyFont="1" applyFill="1" applyBorder="1" applyAlignment="1">
      <alignment horizontal="left" wrapText="1"/>
    </xf>
    <xf numFmtId="0" fontId="20" fillId="0" borderId="2" xfId="0" applyFont="1" applyFill="1" applyBorder="1" applyAlignment="1">
      <alignment wrapText="1"/>
    </xf>
    <xf numFmtId="0" fontId="8" fillId="0" borderId="46" xfId="0" applyFont="1" applyFill="1" applyBorder="1" applyAlignment="1">
      <alignment horizontal="center" vertical="top" wrapText="1"/>
    </xf>
    <xf numFmtId="0" fontId="0" fillId="0" borderId="32" xfId="0" applyFont="1" applyFill="1" applyBorder="1" applyAlignment="1">
      <alignment horizontal="center"/>
    </xf>
    <xf numFmtId="0" fontId="0" fillId="0" borderId="47" xfId="0" applyFont="1" applyFill="1" applyBorder="1" applyAlignment="1">
      <alignment horizontal="center"/>
    </xf>
    <xf numFmtId="0" fontId="11" fillId="0" borderId="48" xfId="0" applyFont="1" applyBorder="1" applyAlignment="1">
      <alignment wrapText="1"/>
    </xf>
    <xf numFmtId="0" fontId="11" fillId="0" borderId="15" xfId="0" applyFont="1" applyBorder="1" applyAlignment="1">
      <alignment wrapText="1"/>
    </xf>
    <xf numFmtId="0" fontId="11" fillId="0" borderId="49" xfId="0" applyFont="1" applyBorder="1" applyAlignment="1">
      <alignment wrapText="1"/>
    </xf>
    <xf numFmtId="0" fontId="26" fillId="0" borderId="1" xfId="0" applyFont="1" applyFill="1" applyBorder="1" applyAlignment="1">
      <alignment wrapText="1"/>
    </xf>
    <xf numFmtId="0" fontId="0" fillId="0" borderId="37" xfId="0" applyBorder="1" applyAlignment="1">
      <alignment/>
    </xf>
    <xf numFmtId="0" fontId="0" fillId="0" borderId="8" xfId="0" applyBorder="1" applyAlignment="1">
      <alignment/>
    </xf>
    <xf numFmtId="0" fontId="13" fillId="0" borderId="0" xfId="0" applyNumberFormat="1" applyFont="1" applyFill="1" applyAlignment="1">
      <alignment wrapText="1"/>
    </xf>
    <xf numFmtId="0" fontId="18" fillId="0" borderId="50" xfId="0" applyFont="1" applyFill="1" applyBorder="1" applyAlignment="1">
      <alignment horizontal="center" vertical="center" wrapText="1"/>
    </xf>
    <xf numFmtId="1" fontId="31" fillId="0" borderId="9"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51"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9" fillId="0" borderId="29" xfId="0" applyNumberFormat="1" applyFont="1" applyFill="1" applyBorder="1" applyAlignment="1">
      <alignment horizontal="center" vertical="center" wrapText="1"/>
    </xf>
    <xf numFmtId="4" fontId="18" fillId="0" borderId="40"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1" fontId="15" fillId="0" borderId="52" xfId="0" applyNumberFormat="1" applyFont="1" applyFill="1" applyBorder="1" applyAlignment="1">
      <alignment horizontal="center" vertical="center" wrapText="1"/>
    </xf>
    <xf numFmtId="0" fontId="31" fillId="0" borderId="52" xfId="0" applyFont="1" applyFill="1" applyBorder="1" applyAlignment="1">
      <alignment horizontal="center" vertical="center" wrapText="1"/>
    </xf>
    <xf numFmtId="4" fontId="9" fillId="0" borderId="53"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9" fillId="0" borderId="35" xfId="0" applyNumberFormat="1" applyFont="1" applyFill="1" applyBorder="1" applyAlignment="1">
      <alignment horizontal="center" vertical="center" wrapText="1"/>
    </xf>
    <xf numFmtId="4" fontId="9" fillId="0" borderId="36" xfId="0" applyNumberFormat="1" applyFont="1" applyFill="1" applyBorder="1" applyAlignment="1">
      <alignment horizontal="center" vertical="center" wrapText="1"/>
    </xf>
    <xf numFmtId="4" fontId="18" fillId="0" borderId="54" xfId="0" applyNumberFormat="1"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9" fillId="0" borderId="0" xfId="0" applyFont="1" applyFill="1" applyBorder="1" applyAlignment="1">
      <alignment horizontal="left" wrapText="1"/>
    </xf>
    <xf numFmtId="0" fontId="19" fillId="0" borderId="0" xfId="0" applyFont="1" applyFill="1" applyAlignment="1">
      <alignment horizontal="left"/>
    </xf>
    <xf numFmtId="0" fontId="8" fillId="0" borderId="1" xfId="0"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Investice 2008" xfId="20"/>
    <cellStyle name="normální_Plán investic rok 2012"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183</xdr:row>
      <xdr:rowOff>0</xdr:rowOff>
    </xdr:from>
    <xdr:to>
      <xdr:col>8</xdr:col>
      <xdr:colOff>342900</xdr:colOff>
      <xdr:row>183</xdr:row>
      <xdr:rowOff>0</xdr:rowOff>
    </xdr:to>
    <xdr:sp>
      <xdr:nvSpPr>
        <xdr:cNvPr id="1" name="Line 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 name="Line 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3" name="Line 4"/>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4" name="Line 5"/>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5" name="Line 6"/>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6" name="Line 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7" name="Line 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8" name="Line 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9" name="Line 10"/>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0" name="Line 11"/>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 name="Line 1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2" name="Line 1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3" name="Line 14"/>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4" name="Line 15"/>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5" name="Line 16"/>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6" name="Line 17"/>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7" name="Line 18"/>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8" name="Line 19"/>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9" name="Line 20"/>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0" name="Line 21"/>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1" name="Line 22"/>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2" name="Line 23"/>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3" name="Line 24"/>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4" name="Line 25"/>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5" name="Line 26"/>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26" name="Line 27"/>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27" name="Line 2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28" name="Line 2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29" name="Line 3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0" name="Line 3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1" name="Line 3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2" name="Line 3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3" name="Line 3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4" name="Line 3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5" name="Line 3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6" name="Line 37"/>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7" name="Line 3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8" name="Line 3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39" name="Line 4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0" name="Line 4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1" name="Line 4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2" name="Line 4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3" name="Line 4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4" name="Line 4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5" name="Line 4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6" name="Line 4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7" name="Line 4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8" name="Line 4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49" name="Line 5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50" name="Line 5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51" name="Line 5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52" name="Line 5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3" name="Line 5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4" name="Line 5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5" name="Line 5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6" name="Line 57"/>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7" name="Line 5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8" name="Line 5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59" name="Line 6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60" name="Line 6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61" name="Line 6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62" name="Line 6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63" name="Line 6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64" name="Line 6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65" name="Line 6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66" name="Line 6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67" name="Line 6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68" name="Line 6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69" name="Line 7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0" name="Line 7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1" name="Line 7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2" name="Line 7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3" name="Line 7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4" name="Line 7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5" name="Line 7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6" name="Line 7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7" name="Line 7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78" name="Line 7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79" name="Line 8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0" name="Line 8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1" name="Line 8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2" name="Line 8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3" name="Line 8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4" name="Line 8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5" name="Line 8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6" name="Line 87"/>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7" name="Line 8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8" name="Line 8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89" name="Line 9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90" name="Line 9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91" name="Line 9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2" name="Line 9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3" name="Line 9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4" name="Line 9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5" name="Line 9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6" name="Line 9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7" name="Line 9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8" name="Line 9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99" name="Line 10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00" name="Line 10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01" name="Line 10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02" name="Line 10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03" name="Line 10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04" name="Line 10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05" name="Line 11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06" name="Line 11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07" name="Line 11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08" name="Line 120"/>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09" name="Line 121"/>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0" name="Line 12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1" name="Line 12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2" name="Line 124"/>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3" name="Line 125"/>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4" name="Line 126"/>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5" name="Line 12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6" name="Line 12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117" name="Line 12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18" name="Line 130"/>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19" name="Line 131"/>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0" name="Line 132"/>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1" name="Line 133"/>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2" name="Line 134"/>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3" name="Line 135"/>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4" name="Line 136"/>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5" name="Line 137"/>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6" name="Line 138"/>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183</xdr:row>
      <xdr:rowOff>0</xdr:rowOff>
    </xdr:from>
    <xdr:to>
      <xdr:col>4</xdr:col>
      <xdr:colOff>342900</xdr:colOff>
      <xdr:row>183</xdr:row>
      <xdr:rowOff>0</xdr:rowOff>
    </xdr:to>
    <xdr:sp>
      <xdr:nvSpPr>
        <xdr:cNvPr id="127" name="Line 139"/>
        <xdr:cNvSpPr>
          <a:spLocks/>
        </xdr:cNvSpPr>
      </xdr:nvSpPr>
      <xdr:spPr>
        <a:xfrm>
          <a:off x="4953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28" name="Line 14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29" name="Line 14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0" name="Line 14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1" name="Line 14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2" name="Line 147"/>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3" name="Line 14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4" name="Line 14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5" name="Line 15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6" name="Line 15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7" name="Line 15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8" name="Line 15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39" name="Line 15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40" name="Line 15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1" name="Line 15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2" name="Line 15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3" name="Line 15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4" name="Line 15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5" name="Line 16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6" name="Line 16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7" name="Line 16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8" name="Line 16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49" name="Line 16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50" name="Line 16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51" name="Line 16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52" name="Line 16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53" name="Line 16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54" name="Line 16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55" name="Line 17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56" name="Line 17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57" name="Line 17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58" name="Line 17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59" name="Line 17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0" name="Line 17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1" name="Line 17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2" name="Line 177"/>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3" name="Line 17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4" name="Line 17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5" name="Line 18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66" name="Line 18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67" name="Line 18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68" name="Line 18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69" name="Line 18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0" name="Line 18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1" name="Line 18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2" name="Line 18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3" name="Line 18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4" name="Line 18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5" name="Line 19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6" name="Line 19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7" name="Line 19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8" name="Line 19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79" name="Line 19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0" name="Line 195"/>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1" name="Line 196"/>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2" name="Line 197"/>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3" name="Line 198"/>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4" name="Line 199"/>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5" name="Line 200"/>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6" name="Line 201"/>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7" name="Line 202"/>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8" name="Line 203"/>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183</xdr:row>
      <xdr:rowOff>0</xdr:rowOff>
    </xdr:from>
    <xdr:to>
      <xdr:col>12</xdr:col>
      <xdr:colOff>342900</xdr:colOff>
      <xdr:row>183</xdr:row>
      <xdr:rowOff>0</xdr:rowOff>
    </xdr:to>
    <xdr:sp>
      <xdr:nvSpPr>
        <xdr:cNvPr id="189" name="Line 204"/>
        <xdr:cNvSpPr>
          <a:spLocks/>
        </xdr:cNvSpPr>
      </xdr:nvSpPr>
      <xdr:spPr>
        <a:xfrm>
          <a:off x="65436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183</xdr:row>
      <xdr:rowOff>9525</xdr:rowOff>
    </xdr:from>
    <xdr:to>
      <xdr:col>12</xdr:col>
      <xdr:colOff>333375</xdr:colOff>
      <xdr:row>183</xdr:row>
      <xdr:rowOff>9525</xdr:rowOff>
    </xdr:to>
    <xdr:sp>
      <xdr:nvSpPr>
        <xdr:cNvPr id="190" name="Line 205"/>
        <xdr:cNvSpPr>
          <a:spLocks/>
        </xdr:cNvSpPr>
      </xdr:nvSpPr>
      <xdr:spPr>
        <a:xfrm>
          <a:off x="6534150" y="83829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1" name="Line 20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2" name="Line 20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3" name="Line 21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4" name="Line 211"/>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5" name="Line 212"/>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6" name="Line 213"/>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7" name="Line 214"/>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8" name="Line 215"/>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199" name="Line 216"/>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200" name="Line 217"/>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201" name="Line 218"/>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202" name="Line 219"/>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183</xdr:row>
      <xdr:rowOff>0</xdr:rowOff>
    </xdr:from>
    <xdr:to>
      <xdr:col>7</xdr:col>
      <xdr:colOff>342900</xdr:colOff>
      <xdr:row>183</xdr:row>
      <xdr:rowOff>0</xdr:rowOff>
    </xdr:to>
    <xdr:sp>
      <xdr:nvSpPr>
        <xdr:cNvPr id="203" name="Line 220"/>
        <xdr:cNvSpPr>
          <a:spLocks/>
        </xdr:cNvSpPr>
      </xdr:nvSpPr>
      <xdr:spPr>
        <a:xfrm>
          <a:off x="4067175"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04" name="Line 225"/>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05" name="Line 226"/>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06" name="Line 22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07" name="Line 22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08" name="Line 22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09" name="Line 230"/>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0" name="Line 231"/>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1" name="Line 23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2" name="Line 23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3" name="Line 234"/>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4" name="Line 235"/>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5" name="Line 236"/>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6" name="Line 23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7" name="Line 23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8" name="Line 23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19" name="Line 240"/>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0" name="Line 241"/>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1" name="Line 24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2" name="Line 24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3" name="Line 244"/>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4" name="Line 245"/>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5" name="Line 246"/>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6" name="Line 24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7" name="Line 24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8" name="Line 24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29" name="Line 250"/>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0" name="Line 251"/>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1" name="Line 25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2" name="Line 25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3" name="Line 254"/>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4" name="Line 255"/>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5" name="Line 256"/>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6" name="Line 257"/>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7" name="Line 258"/>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8" name="Line 259"/>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39" name="Line 260"/>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40" name="Line 261"/>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41" name="Line 262"/>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183</xdr:row>
      <xdr:rowOff>0</xdr:rowOff>
    </xdr:from>
    <xdr:to>
      <xdr:col>8</xdr:col>
      <xdr:colOff>342900</xdr:colOff>
      <xdr:row>183</xdr:row>
      <xdr:rowOff>0</xdr:rowOff>
    </xdr:to>
    <xdr:sp>
      <xdr:nvSpPr>
        <xdr:cNvPr id="242" name="Line 263"/>
        <xdr:cNvSpPr>
          <a:spLocks/>
        </xdr:cNvSpPr>
      </xdr:nvSpPr>
      <xdr:spPr>
        <a:xfrm>
          <a:off x="4800600" y="838200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Line 1"/>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2" name="Line 2"/>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3" name="Line 3"/>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4" name="Line 4"/>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5" name="Line 5"/>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6" name="Line 6"/>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7" name="Line 7"/>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8" name="Line 8"/>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9" name="Line 9"/>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10" name="Line 10"/>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11" name="Line 11"/>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12" name="Line 12"/>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13" name="Line 13"/>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14" name="Line 14"/>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15" name="Line 15"/>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16" name="Line 16"/>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17" name="Line 17"/>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18" name="Line 18"/>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19" name="Line 19"/>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0" name="Line 20"/>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1" name="Line 21"/>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2" name="Line 22"/>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3" name="Line 23"/>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4" name="Line 24"/>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5" name="Line 25"/>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6" name="Line 26"/>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xdr:row>
      <xdr:rowOff>0</xdr:rowOff>
    </xdr:from>
    <xdr:to>
      <xdr:col>2</xdr:col>
      <xdr:colOff>9525</xdr:colOff>
      <xdr:row>1</xdr:row>
      <xdr:rowOff>0</xdr:rowOff>
    </xdr:to>
    <xdr:sp>
      <xdr:nvSpPr>
        <xdr:cNvPr id="27" name="Line 27"/>
        <xdr:cNvSpPr>
          <a:spLocks/>
        </xdr:cNvSpPr>
      </xdr:nvSpPr>
      <xdr:spPr>
        <a:xfrm>
          <a:off x="1857375" y="65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25"/>
  <sheetViews>
    <sheetView zoomScale="130" zoomScaleNormal="130" workbookViewId="0" topLeftCell="A1">
      <selection activeCell="K11" sqref="K11"/>
    </sheetView>
  </sheetViews>
  <sheetFormatPr defaultColWidth="9.140625" defaultRowHeight="12.75"/>
  <cols>
    <col min="1" max="1" width="4.8515625" style="0" customWidth="1"/>
    <col min="2" max="2" width="17.421875" style="72" customWidth="1"/>
    <col min="3" max="3" width="9.140625" style="2" customWidth="1"/>
    <col min="4" max="4" width="11.7109375" style="2" bestFit="1" customWidth="1"/>
    <col min="5" max="5" width="11.7109375" style="2" customWidth="1"/>
    <col min="6" max="6" width="11.00390625" style="2" customWidth="1"/>
    <col min="7" max="7" width="16.8515625" style="2" customWidth="1"/>
    <col min="8" max="8" width="11.7109375" style="0" bestFit="1" customWidth="1"/>
    <col min="9" max="9" width="10.7109375" style="0" bestFit="1" customWidth="1"/>
  </cols>
  <sheetData>
    <row r="1" spans="1:11" ht="12.75">
      <c r="A1" s="7"/>
      <c r="B1" s="188"/>
      <c r="C1" s="12"/>
      <c r="D1" s="12"/>
      <c r="E1" s="12"/>
      <c r="F1" s="12"/>
      <c r="G1" s="12"/>
      <c r="H1" s="7"/>
      <c r="I1" s="7"/>
      <c r="J1" s="7"/>
      <c r="K1" s="7"/>
    </row>
    <row r="2" spans="1:11" ht="13.5" thickBot="1">
      <c r="A2" s="7"/>
      <c r="B2" s="188"/>
      <c r="C2" s="12"/>
      <c r="D2" s="12"/>
      <c r="E2" s="12"/>
      <c r="F2" s="12"/>
      <c r="G2" s="12"/>
      <c r="H2" s="7"/>
      <c r="I2" s="7"/>
      <c r="J2" s="7"/>
      <c r="K2" s="7"/>
    </row>
    <row r="3" spans="1:10" ht="15.75">
      <c r="A3" s="7"/>
      <c r="B3" s="339" t="s">
        <v>67</v>
      </c>
      <c r="C3" s="340"/>
      <c r="D3" s="340"/>
      <c r="E3" s="340"/>
      <c r="F3" s="341"/>
      <c r="G3" s="12"/>
      <c r="I3" s="7"/>
      <c r="J3" s="296" t="s">
        <v>389</v>
      </c>
    </row>
    <row r="4" spans="1:11" ht="36" customHeight="1">
      <c r="A4" s="254"/>
      <c r="B4" s="332" t="s">
        <v>85</v>
      </c>
      <c r="C4" s="333"/>
      <c r="D4" s="333"/>
      <c r="E4" s="333"/>
      <c r="F4" s="334"/>
      <c r="G4" s="12"/>
      <c r="H4" s="7"/>
      <c r="I4" s="7"/>
      <c r="J4" s="7"/>
      <c r="K4" s="7"/>
    </row>
    <row r="5" ht="13.5" thickBot="1"/>
    <row r="6" spans="4:7" ht="13.5" thickBot="1">
      <c r="D6" s="335">
        <v>2013</v>
      </c>
      <c r="E6" s="336"/>
      <c r="F6" s="337"/>
      <c r="G6" s="338"/>
    </row>
    <row r="7" spans="1:7" ht="30" customHeight="1" thickBot="1">
      <c r="A7" s="23"/>
      <c r="B7" s="176"/>
      <c r="C7" s="177" t="s">
        <v>241</v>
      </c>
      <c r="D7" s="178" t="s">
        <v>331</v>
      </c>
      <c r="E7" s="195" t="s">
        <v>65</v>
      </c>
      <c r="F7" s="178" t="s">
        <v>214</v>
      </c>
      <c r="G7" s="190" t="s">
        <v>236</v>
      </c>
    </row>
    <row r="8" spans="1:7" ht="12.75">
      <c r="A8" s="23">
        <v>1</v>
      </c>
      <c r="B8" s="176" t="s">
        <v>237</v>
      </c>
      <c r="C8" s="179" t="s">
        <v>333</v>
      </c>
      <c r="D8" s="180">
        <f aca="true" t="shared" si="0" ref="D8:D13">E8</f>
        <v>262538.51</v>
      </c>
      <c r="E8" s="180">
        <f>'Investice 2013'!G41</f>
        <v>262538.51</v>
      </c>
      <c r="F8" s="183">
        <f>'Investice 2013'!I41</f>
        <v>75232</v>
      </c>
      <c r="G8" s="191">
        <f>E8-F8</f>
        <v>187306.51</v>
      </c>
    </row>
    <row r="9" spans="1:7" ht="12.75">
      <c r="A9" s="23">
        <v>2</v>
      </c>
      <c r="B9" s="176"/>
      <c r="C9" s="181" t="s">
        <v>254</v>
      </c>
      <c r="D9" s="182">
        <f t="shared" si="0"/>
        <v>12045</v>
      </c>
      <c r="E9" s="182">
        <f>'Investice 2013'!G83</f>
        <v>12045</v>
      </c>
      <c r="F9" s="184">
        <f>'Investice 2013'!I83</f>
        <v>0</v>
      </c>
      <c r="G9" s="192">
        <f aca="true" t="shared" si="1" ref="G9:G21">E9-F9</f>
        <v>12045</v>
      </c>
    </row>
    <row r="10" spans="1:7" ht="12.75">
      <c r="A10" s="23">
        <v>3</v>
      </c>
      <c r="B10" s="176"/>
      <c r="C10" s="181" t="s">
        <v>247</v>
      </c>
      <c r="D10" s="182">
        <f t="shared" si="0"/>
        <v>25667</v>
      </c>
      <c r="E10" s="182">
        <f>'Investice 2013'!H137</f>
        <v>25667</v>
      </c>
      <c r="F10" s="184">
        <f>'Investice 2013'!I137</f>
        <v>0</v>
      </c>
      <c r="G10" s="193">
        <f t="shared" si="1"/>
        <v>25667</v>
      </c>
    </row>
    <row r="11" spans="1:7" ht="12.75">
      <c r="A11" s="23">
        <v>4</v>
      </c>
      <c r="B11" s="176"/>
      <c r="C11" s="181" t="s">
        <v>212</v>
      </c>
      <c r="D11" s="182">
        <f t="shared" si="0"/>
        <v>188350</v>
      </c>
      <c r="E11" s="182">
        <f>'Investice 2013'!H181</f>
        <v>188350</v>
      </c>
      <c r="F11" s="184">
        <f>'Investice 2013'!I181</f>
        <v>146100</v>
      </c>
      <c r="G11" s="193">
        <f t="shared" si="1"/>
        <v>42250</v>
      </c>
    </row>
    <row r="12" spans="1:7" ht="12.75">
      <c r="A12" s="23">
        <v>5</v>
      </c>
      <c r="B12" s="176"/>
      <c r="C12" s="181" t="s">
        <v>232</v>
      </c>
      <c r="D12" s="182">
        <f t="shared" si="0"/>
        <v>100210</v>
      </c>
      <c r="E12" s="182">
        <f>'Investice 2013'!H197</f>
        <v>100210</v>
      </c>
      <c r="F12" s="184">
        <f>'Investice 2013'!I197</f>
        <v>25137</v>
      </c>
      <c r="G12" s="193">
        <f t="shared" si="1"/>
        <v>75073</v>
      </c>
    </row>
    <row r="13" spans="1:7" ht="12.75">
      <c r="A13" s="23">
        <v>6</v>
      </c>
      <c r="B13" s="176"/>
      <c r="C13" s="181" t="s">
        <v>344</v>
      </c>
      <c r="D13" s="182">
        <f t="shared" si="0"/>
        <v>73384</v>
      </c>
      <c r="E13" s="182">
        <f>'Investice 2013'!H208</f>
        <v>73384</v>
      </c>
      <c r="F13" s="184">
        <f>'Investice 2013'!I208</f>
        <v>0</v>
      </c>
      <c r="G13" s="193">
        <f t="shared" si="1"/>
        <v>73384</v>
      </c>
    </row>
    <row r="14" spans="1:7" ht="12.75">
      <c r="A14" s="23">
        <v>7</v>
      </c>
      <c r="B14" s="176"/>
      <c r="C14" s="181"/>
      <c r="D14" s="185"/>
      <c r="E14" s="186"/>
      <c r="F14" s="196"/>
      <c r="G14" s="193">
        <f t="shared" si="1"/>
        <v>0</v>
      </c>
    </row>
    <row r="15" spans="1:7" ht="12.75">
      <c r="A15" s="23">
        <v>8</v>
      </c>
      <c r="B15" s="176"/>
      <c r="C15" s="181"/>
      <c r="D15" s="185"/>
      <c r="E15" s="186"/>
      <c r="F15" s="196"/>
      <c r="G15" s="193">
        <f t="shared" si="1"/>
        <v>0</v>
      </c>
    </row>
    <row r="16" spans="1:8" ht="12.75">
      <c r="A16" s="23">
        <v>9</v>
      </c>
      <c r="B16" s="176" t="s">
        <v>323</v>
      </c>
      <c r="C16" s="181"/>
      <c r="D16" s="182">
        <f>E16</f>
        <v>662194.51</v>
      </c>
      <c r="E16" s="182">
        <f>SUM(E8:E15)</f>
        <v>662194.51</v>
      </c>
      <c r="F16" s="184">
        <f>SUM(F8:F15)</f>
        <v>246469</v>
      </c>
      <c r="G16" s="193">
        <f t="shared" si="1"/>
        <v>415725.51</v>
      </c>
      <c r="H16" s="24"/>
    </row>
    <row r="17" spans="1:7" ht="12.75">
      <c r="A17" s="23">
        <v>10</v>
      </c>
      <c r="B17" s="176"/>
      <c r="C17" s="181"/>
      <c r="D17" s="185"/>
      <c r="E17" s="186"/>
      <c r="F17" s="196"/>
      <c r="G17" s="193">
        <f t="shared" si="1"/>
        <v>0</v>
      </c>
    </row>
    <row r="18" spans="1:7" ht="12.75">
      <c r="A18" s="23">
        <v>11</v>
      </c>
      <c r="B18" s="176" t="s">
        <v>238</v>
      </c>
      <c r="C18" s="181" t="s">
        <v>30</v>
      </c>
      <c r="D18" s="185">
        <f>'Investice 2013'!G218</f>
        <v>20400</v>
      </c>
      <c r="E18" s="185">
        <f>'Investice 2013'!H218</f>
        <v>20400</v>
      </c>
      <c r="F18" s="184">
        <f>'Investice 2013'!I218</f>
        <v>2400</v>
      </c>
      <c r="G18" s="193"/>
    </row>
    <row r="19" spans="1:7" ht="25.5">
      <c r="A19" s="23">
        <v>12</v>
      </c>
      <c r="B19" s="176" t="s">
        <v>239</v>
      </c>
      <c r="C19" s="181" t="s">
        <v>240</v>
      </c>
      <c r="D19" s="185">
        <f>E19</f>
        <v>29999</v>
      </c>
      <c r="E19" s="182">
        <f>'Investice 2013'!G237</f>
        <v>29999</v>
      </c>
      <c r="F19" s="184">
        <f>'Investice 2013'!I237</f>
        <v>0</v>
      </c>
      <c r="G19" s="193">
        <f>'Investice 2013'!I237</f>
        <v>0</v>
      </c>
    </row>
    <row r="20" spans="1:7" s="284" customFormat="1" ht="12.75">
      <c r="A20" s="277">
        <v>13</v>
      </c>
      <c r="B20" s="278" t="s">
        <v>178</v>
      </c>
      <c r="C20" s="279"/>
      <c r="D20" s="280">
        <f>'Ostatní výdaje'!G15</f>
        <v>8923</v>
      </c>
      <c r="E20" s="281">
        <f>'Ostatní výdaje'!H15</f>
        <v>8923</v>
      </c>
      <c r="F20" s="282">
        <f>'Ostatní výdaje'!I15</f>
        <v>750</v>
      </c>
      <c r="G20" s="283"/>
    </row>
    <row r="21" spans="1:7" ht="13.5" thickBot="1">
      <c r="A21" s="23">
        <v>14</v>
      </c>
      <c r="B21" s="176" t="s">
        <v>235</v>
      </c>
      <c r="C21" s="187"/>
      <c r="D21" s="78">
        <f>D19+D18+D16+D20</f>
        <v>721516.51</v>
      </c>
      <c r="E21" s="78">
        <f>E19+E18+E16+E20</f>
        <v>721516.51</v>
      </c>
      <c r="F21" s="78">
        <f>F19+F18+F16+F20</f>
        <v>249619</v>
      </c>
      <c r="G21" s="194">
        <f t="shared" si="1"/>
        <v>471897.51</v>
      </c>
    </row>
    <row r="22" spans="1:7" ht="12.75">
      <c r="A22" s="7"/>
      <c r="B22" s="188"/>
      <c r="C22" s="12"/>
      <c r="G22" s="189"/>
    </row>
    <row r="23" spans="1:7" ht="12.75">
      <c r="A23" s="7"/>
      <c r="B23" s="188"/>
      <c r="C23" s="12"/>
      <c r="G23" s="189"/>
    </row>
    <row r="25" spans="6:7" ht="12.75" hidden="1">
      <c r="F25" s="265" t="s">
        <v>165</v>
      </c>
      <c r="G25" s="266">
        <v>390858</v>
      </c>
    </row>
    <row r="26" spans="6:7" ht="13.5" hidden="1" thickBot="1">
      <c r="F26" s="268" t="s">
        <v>166</v>
      </c>
      <c r="G26" s="267">
        <f>E21-F21-G25</f>
        <v>81039.51000000001</v>
      </c>
    </row>
    <row r="31" ht="12.75">
      <c r="E31" s="27"/>
    </row>
    <row r="325" spans="1:13" ht="12.75">
      <c r="A325" s="245"/>
      <c r="B325" s="246"/>
      <c r="C325" s="247"/>
      <c r="D325" s="247"/>
      <c r="E325" s="247"/>
      <c r="F325" s="247"/>
      <c r="G325" s="247"/>
      <c r="H325" s="248"/>
      <c r="I325" s="248"/>
      <c r="J325" s="248"/>
      <c r="K325" s="248"/>
      <c r="L325" s="248"/>
      <c r="M325" s="249"/>
    </row>
  </sheetData>
  <mergeCells count="3">
    <mergeCell ref="B4:F4"/>
    <mergeCell ref="D6:G6"/>
    <mergeCell ref="B3:F3"/>
  </mergeCells>
  <printOptions/>
  <pageMargins left="0.75" right="0.75" top="1" bottom="1" header="0.4921259845" footer="0.4921259845"/>
  <pageSetup horizontalDpi="600" verticalDpi="600" orientation="landscape" paperSize="9" r:id="rId1"/>
  <headerFooter alignWithMargins="0">
    <oddFooter>&amp;CStrana &amp;P</oddFooter>
  </headerFooter>
</worksheet>
</file>

<file path=xl/worksheets/sheet2.xml><?xml version="1.0" encoding="utf-8"?>
<worksheet xmlns="http://schemas.openxmlformats.org/spreadsheetml/2006/main" xmlns:r="http://schemas.openxmlformats.org/officeDocument/2006/relationships">
  <dimension ref="A1:AE241"/>
  <sheetViews>
    <sheetView view="pageBreakPreview" zoomScaleSheetLayoutView="100" workbookViewId="0" topLeftCell="A218">
      <selection activeCell="U11" sqref="U11"/>
    </sheetView>
  </sheetViews>
  <sheetFormatPr defaultColWidth="9.140625" defaultRowHeight="12.75" outlineLevelRow="1" outlineLevelCol="2"/>
  <cols>
    <col min="1" max="1" width="4.28125" style="1" customWidth="1" outlineLevel="1"/>
    <col min="2" max="2" width="5.8515625" style="153" hidden="1" customWidth="1" outlineLevel="2"/>
    <col min="3" max="4" width="5.421875" style="153" hidden="1" customWidth="1" outlineLevel="1"/>
    <col min="5" max="5" width="27.57421875" style="14" customWidth="1" collapsed="1"/>
    <col min="6" max="6" width="15.00390625" style="16" customWidth="1"/>
    <col min="7" max="8" width="11.00390625" style="16" customWidth="1"/>
    <col min="9" max="9" width="15.00390625" style="16" customWidth="1"/>
    <col min="10" max="10" width="11.140625" style="16" customWidth="1"/>
    <col min="11" max="11" width="9.140625" style="16" hidden="1" customWidth="1"/>
    <col min="12" max="12" width="8.7109375" style="16" hidden="1" customWidth="1"/>
    <col min="13" max="13" width="67.7109375" style="201" customWidth="1"/>
    <col min="14" max="14" width="17.00390625" style="0" customWidth="1"/>
    <col min="15" max="15" width="8.421875" style="7" customWidth="1"/>
  </cols>
  <sheetData>
    <row r="1" spans="1:13" ht="26.25" customHeight="1" outlineLevel="1">
      <c r="A1" s="8"/>
      <c r="B1" s="161"/>
      <c r="C1" s="161"/>
      <c r="D1" s="161"/>
      <c r="E1" s="11"/>
      <c r="F1" s="17"/>
      <c r="G1" s="17"/>
      <c r="H1" s="17"/>
      <c r="I1" s="17"/>
      <c r="J1" s="17"/>
      <c r="K1" s="17"/>
      <c r="L1" s="17"/>
      <c r="M1" s="237"/>
    </row>
    <row r="2" ht="26.25" customHeight="1" outlineLevel="1" thickBot="1">
      <c r="M2" s="200"/>
    </row>
    <row r="3" spans="1:12" ht="58.5" customHeight="1" outlineLevel="1">
      <c r="A3" s="348" t="s">
        <v>86</v>
      </c>
      <c r="B3" s="349"/>
      <c r="C3" s="349"/>
      <c r="D3" s="349"/>
      <c r="E3" s="349"/>
      <c r="F3" s="349"/>
      <c r="G3" s="349"/>
      <c r="H3" s="349"/>
      <c r="I3" s="349"/>
      <c r="J3" s="350"/>
      <c r="K3" s="139"/>
      <c r="L3" s="139"/>
    </row>
    <row r="4" spans="1:12" ht="15" customHeight="1" thickBot="1">
      <c r="A4" s="256"/>
      <c r="B4" s="257"/>
      <c r="C4" s="257"/>
      <c r="D4" s="257"/>
      <c r="E4" s="258"/>
      <c r="F4" s="259"/>
      <c r="G4" s="259"/>
      <c r="H4" s="259"/>
      <c r="I4" s="259"/>
      <c r="J4" s="260"/>
      <c r="K4" s="112"/>
      <c r="L4" s="112"/>
    </row>
    <row r="5" spans="1:16" ht="36" customHeight="1">
      <c r="A5" s="358" t="s">
        <v>213</v>
      </c>
      <c r="B5" s="359" t="s">
        <v>243</v>
      </c>
      <c r="C5" s="359" t="s">
        <v>244</v>
      </c>
      <c r="D5" s="359" t="s">
        <v>245</v>
      </c>
      <c r="E5" s="360" t="s">
        <v>329</v>
      </c>
      <c r="F5" s="361" t="s">
        <v>330</v>
      </c>
      <c r="G5" s="362" t="s">
        <v>296</v>
      </c>
      <c r="H5" s="363"/>
      <c r="I5" s="364"/>
      <c r="J5" s="365" t="s">
        <v>89</v>
      </c>
      <c r="K5" s="264"/>
      <c r="L5" s="123"/>
      <c r="M5" s="374" t="s">
        <v>249</v>
      </c>
      <c r="N5" s="2"/>
      <c r="O5" s="12"/>
      <c r="P5" s="2"/>
    </row>
    <row r="6" spans="1:16" ht="29.25" customHeight="1" thickBot="1">
      <c r="A6" s="366"/>
      <c r="B6" s="367"/>
      <c r="C6" s="367"/>
      <c r="D6" s="367"/>
      <c r="E6" s="368"/>
      <c r="F6" s="369"/>
      <c r="G6" s="370" t="s">
        <v>331</v>
      </c>
      <c r="H6" s="371" t="s">
        <v>332</v>
      </c>
      <c r="I6" s="372" t="s">
        <v>214</v>
      </c>
      <c r="J6" s="373"/>
      <c r="K6" s="124" t="s">
        <v>20</v>
      </c>
      <c r="L6" s="124"/>
      <c r="M6" s="375"/>
      <c r="N6" s="2"/>
      <c r="O6" s="12"/>
      <c r="P6" s="2"/>
    </row>
    <row r="7" spans="6:16" ht="15.75">
      <c r="F7" s="17"/>
      <c r="G7" s="17"/>
      <c r="H7" s="17"/>
      <c r="N7" s="2"/>
      <c r="O7" s="12"/>
      <c r="P7" s="2"/>
    </row>
    <row r="8" spans="1:16" ht="36.75" customHeight="1">
      <c r="A8" s="35" t="s">
        <v>333</v>
      </c>
      <c r="B8" s="154"/>
      <c r="C8" s="154"/>
      <c r="D8" s="154"/>
      <c r="E8" s="344" t="s">
        <v>96</v>
      </c>
      <c r="F8" s="345"/>
      <c r="G8" s="345"/>
      <c r="H8" s="345"/>
      <c r="I8" s="345"/>
      <c r="N8" s="2"/>
      <c r="O8" s="12"/>
      <c r="P8" s="2"/>
    </row>
    <row r="9" spans="1:16" s="5" customFormat="1" ht="41.25" customHeight="1">
      <c r="A9" s="42">
        <v>1</v>
      </c>
      <c r="B9" s="155"/>
      <c r="C9" s="156"/>
      <c r="D9" s="156"/>
      <c r="E9" s="285" t="s">
        <v>437</v>
      </c>
      <c r="F9" s="18">
        <v>4700</v>
      </c>
      <c r="G9" s="18">
        <v>0</v>
      </c>
      <c r="H9" s="18">
        <v>0</v>
      </c>
      <c r="I9" s="18">
        <v>3900</v>
      </c>
      <c r="J9" s="18">
        <v>0</v>
      </c>
      <c r="K9" s="140"/>
      <c r="L9" s="140" t="s">
        <v>438</v>
      </c>
      <c r="M9" s="202" t="s">
        <v>440</v>
      </c>
      <c r="N9" s="4"/>
      <c r="O9" s="4"/>
      <c r="P9" s="4"/>
    </row>
    <row r="10" spans="1:16" s="5" customFormat="1" ht="92.25" customHeight="1">
      <c r="A10" s="42">
        <v>2</v>
      </c>
      <c r="B10" s="155"/>
      <c r="C10" s="156"/>
      <c r="D10" s="156"/>
      <c r="E10" s="285" t="s">
        <v>439</v>
      </c>
      <c r="F10" s="18">
        <v>3379</v>
      </c>
      <c r="G10" s="18">
        <v>0</v>
      </c>
      <c r="H10" s="18">
        <v>0</v>
      </c>
      <c r="I10" s="18">
        <v>2200</v>
      </c>
      <c r="J10" s="18">
        <v>0</v>
      </c>
      <c r="K10" s="140"/>
      <c r="L10" s="140" t="s">
        <v>438</v>
      </c>
      <c r="M10" s="202" t="s">
        <v>442</v>
      </c>
      <c r="N10" s="4"/>
      <c r="O10" s="4"/>
      <c r="P10" s="4"/>
    </row>
    <row r="11" spans="1:16" s="5" customFormat="1" ht="102">
      <c r="A11" s="42">
        <v>3</v>
      </c>
      <c r="B11" s="155"/>
      <c r="C11" s="156"/>
      <c r="D11" s="156"/>
      <c r="E11" s="285" t="s">
        <v>228</v>
      </c>
      <c r="F11" s="18">
        <v>4350</v>
      </c>
      <c r="G11" s="18">
        <v>0</v>
      </c>
      <c r="H11" s="18">
        <v>0</v>
      </c>
      <c r="I11" s="18">
        <v>2100</v>
      </c>
      <c r="J11" s="18">
        <v>0</v>
      </c>
      <c r="K11" s="140"/>
      <c r="L11" s="140" t="s">
        <v>438</v>
      </c>
      <c r="M11" s="203" t="s">
        <v>443</v>
      </c>
      <c r="N11" s="4"/>
      <c r="O11" s="4"/>
      <c r="P11" s="4"/>
    </row>
    <row r="12" spans="1:16" s="5" customFormat="1" ht="89.25">
      <c r="A12" s="42">
        <v>4</v>
      </c>
      <c r="B12" s="155"/>
      <c r="C12" s="156"/>
      <c r="D12" s="156"/>
      <c r="E12" s="285" t="s">
        <v>37</v>
      </c>
      <c r="F12" s="18">
        <v>1364</v>
      </c>
      <c r="G12" s="18">
        <v>0</v>
      </c>
      <c r="H12" s="18">
        <v>0</v>
      </c>
      <c r="I12" s="18">
        <v>700</v>
      </c>
      <c r="J12" s="18">
        <v>0</v>
      </c>
      <c r="K12" s="140"/>
      <c r="L12" s="140" t="s">
        <v>438</v>
      </c>
      <c r="M12" s="202" t="s">
        <v>444</v>
      </c>
      <c r="N12" s="4"/>
      <c r="O12" s="4"/>
      <c r="P12" s="4"/>
    </row>
    <row r="13" spans="1:16" s="5" customFormat="1" ht="84" customHeight="1">
      <c r="A13" s="42">
        <v>5</v>
      </c>
      <c r="B13" s="155"/>
      <c r="C13" s="156"/>
      <c r="D13" s="156"/>
      <c r="E13" s="285" t="s">
        <v>221</v>
      </c>
      <c r="F13" s="18">
        <v>5100</v>
      </c>
      <c r="G13" s="18">
        <v>0</v>
      </c>
      <c r="H13" s="18">
        <v>0</v>
      </c>
      <c r="I13" s="18">
        <v>2650</v>
      </c>
      <c r="J13" s="18">
        <v>0</v>
      </c>
      <c r="K13" s="140"/>
      <c r="L13" s="140" t="s">
        <v>438</v>
      </c>
      <c r="M13" s="203" t="s">
        <v>445</v>
      </c>
      <c r="N13" s="4"/>
      <c r="O13" s="4"/>
      <c r="P13" s="4"/>
    </row>
    <row r="14" spans="1:16" s="5" customFormat="1" ht="38.25">
      <c r="A14" s="42">
        <v>6</v>
      </c>
      <c r="B14" s="155"/>
      <c r="C14" s="156"/>
      <c r="D14" s="156"/>
      <c r="E14" s="285" t="s">
        <v>291</v>
      </c>
      <c r="F14" s="18">
        <v>13900</v>
      </c>
      <c r="G14" s="18">
        <v>0</v>
      </c>
      <c r="H14" s="18">
        <v>0</v>
      </c>
      <c r="I14" s="18">
        <v>5200</v>
      </c>
      <c r="J14" s="18">
        <v>0</v>
      </c>
      <c r="K14" s="140"/>
      <c r="L14" s="140" t="s">
        <v>438</v>
      </c>
      <c r="M14" s="203" t="s">
        <v>83</v>
      </c>
      <c r="N14" s="4"/>
      <c r="O14" s="4"/>
      <c r="P14" s="4"/>
    </row>
    <row r="15" spans="1:16" s="5" customFormat="1" ht="89.25">
      <c r="A15" s="42">
        <v>7</v>
      </c>
      <c r="B15" s="155"/>
      <c r="C15" s="156"/>
      <c r="D15" s="156"/>
      <c r="E15" s="285" t="s">
        <v>84</v>
      </c>
      <c r="F15" s="18">
        <v>3400</v>
      </c>
      <c r="G15" s="18">
        <v>0</v>
      </c>
      <c r="H15" s="18">
        <v>0</v>
      </c>
      <c r="I15" s="18">
        <v>800</v>
      </c>
      <c r="J15" s="18">
        <v>0</v>
      </c>
      <c r="K15" s="140"/>
      <c r="L15" s="140" t="s">
        <v>438</v>
      </c>
      <c r="M15" s="203" t="s">
        <v>441</v>
      </c>
      <c r="N15" s="4"/>
      <c r="O15" s="4"/>
      <c r="P15" s="4"/>
    </row>
    <row r="16" spans="1:16" s="5" customFormat="1" ht="31.5">
      <c r="A16" s="42">
        <v>8</v>
      </c>
      <c r="B16" s="155"/>
      <c r="C16" s="155"/>
      <c r="D16" s="155"/>
      <c r="E16" s="56" t="s">
        <v>102</v>
      </c>
      <c r="F16" s="19">
        <v>8038</v>
      </c>
      <c r="G16" s="19">
        <v>0</v>
      </c>
      <c r="H16" s="19">
        <v>0</v>
      </c>
      <c r="I16" s="19">
        <v>3900</v>
      </c>
      <c r="J16" s="18">
        <v>0</v>
      </c>
      <c r="K16" s="19"/>
      <c r="L16" s="19"/>
      <c r="M16" s="202" t="s">
        <v>446</v>
      </c>
      <c r="N16" s="4"/>
      <c r="O16" s="4"/>
      <c r="P16" s="4"/>
    </row>
    <row r="17" spans="1:16" s="5" customFormat="1" ht="30">
      <c r="A17" s="42">
        <v>9</v>
      </c>
      <c r="B17" s="272">
        <v>5330</v>
      </c>
      <c r="C17" s="272">
        <v>3113</v>
      </c>
      <c r="D17" s="272">
        <v>6121</v>
      </c>
      <c r="E17" s="285" t="s">
        <v>103</v>
      </c>
      <c r="F17" s="287">
        <v>3700</v>
      </c>
      <c r="G17" s="287">
        <v>1656</v>
      </c>
      <c r="H17" s="287">
        <v>1656</v>
      </c>
      <c r="I17" s="18">
        <v>0</v>
      </c>
      <c r="J17" s="18">
        <v>0</v>
      </c>
      <c r="K17" s="19"/>
      <c r="L17" s="19"/>
      <c r="M17" s="271" t="s">
        <v>176</v>
      </c>
      <c r="N17" s="4"/>
      <c r="O17" s="4"/>
      <c r="P17" s="4"/>
    </row>
    <row r="18" spans="1:16" s="5" customFormat="1" ht="30">
      <c r="A18" s="42">
        <v>10</v>
      </c>
      <c r="B18" s="272">
        <v>4891</v>
      </c>
      <c r="C18" s="272">
        <v>2212</v>
      </c>
      <c r="D18" s="272">
        <v>6121</v>
      </c>
      <c r="E18" s="285" t="s">
        <v>167</v>
      </c>
      <c r="F18" s="287">
        <v>4373</v>
      </c>
      <c r="G18" s="287">
        <v>1850</v>
      </c>
      <c r="H18" s="287">
        <v>1850</v>
      </c>
      <c r="I18" s="18">
        <v>0</v>
      </c>
      <c r="J18" s="18">
        <v>0</v>
      </c>
      <c r="K18" s="19"/>
      <c r="L18" s="19"/>
      <c r="M18" s="271" t="s">
        <v>176</v>
      </c>
      <c r="N18" s="4"/>
      <c r="O18" s="4"/>
      <c r="P18" s="4"/>
    </row>
    <row r="19" spans="1:16" ht="34.5" customHeight="1">
      <c r="A19" s="42">
        <v>11</v>
      </c>
      <c r="B19" s="155">
        <v>5217</v>
      </c>
      <c r="C19" s="155">
        <v>2271</v>
      </c>
      <c r="D19" s="157">
        <v>6121</v>
      </c>
      <c r="E19" s="56" t="s">
        <v>307</v>
      </c>
      <c r="F19" s="19">
        <v>91903291</v>
      </c>
      <c r="G19" s="19">
        <v>32200</v>
      </c>
      <c r="H19" s="19">
        <v>32200</v>
      </c>
      <c r="I19" s="18">
        <v>0</v>
      </c>
      <c r="J19" s="18">
        <v>0</v>
      </c>
      <c r="K19" s="18"/>
      <c r="L19" s="18"/>
      <c r="M19" s="204" t="s">
        <v>324</v>
      </c>
      <c r="N19" s="2"/>
      <c r="O19" s="12"/>
      <c r="P19" s="2"/>
    </row>
    <row r="20" spans="1:16" ht="31.5">
      <c r="A20" s="42">
        <v>12</v>
      </c>
      <c r="B20" s="155">
        <v>723</v>
      </c>
      <c r="C20" s="156">
        <v>2212</v>
      </c>
      <c r="D20" s="156">
        <v>6121</v>
      </c>
      <c r="E20" s="114" t="s">
        <v>210</v>
      </c>
      <c r="F20" s="18">
        <v>20543.12</v>
      </c>
      <c r="G20" s="18">
        <v>16133.12</v>
      </c>
      <c r="H20" s="18">
        <v>16133.12</v>
      </c>
      <c r="I20" s="18">
        <v>0</v>
      </c>
      <c r="J20" s="18">
        <v>0</v>
      </c>
      <c r="K20" s="18"/>
      <c r="L20" s="18"/>
      <c r="M20" s="202" t="s">
        <v>314</v>
      </c>
      <c r="N20" s="2"/>
      <c r="O20" s="12"/>
      <c r="P20" s="2"/>
    </row>
    <row r="21" spans="1:16" ht="32.25" customHeight="1">
      <c r="A21" s="42">
        <v>13</v>
      </c>
      <c r="B21" s="155">
        <v>5337</v>
      </c>
      <c r="C21" s="156">
        <v>2321</v>
      </c>
      <c r="D21" s="156">
        <v>6121</v>
      </c>
      <c r="E21" s="114" t="s">
        <v>211</v>
      </c>
      <c r="F21" s="18">
        <v>3678.57</v>
      </c>
      <c r="G21" s="18">
        <v>758</v>
      </c>
      <c r="H21" s="18">
        <v>758</v>
      </c>
      <c r="I21" s="18">
        <v>0</v>
      </c>
      <c r="J21" s="18">
        <v>0</v>
      </c>
      <c r="K21" s="18"/>
      <c r="L21" s="18"/>
      <c r="M21" s="202" t="s">
        <v>314</v>
      </c>
      <c r="N21" s="2"/>
      <c r="O21" s="12"/>
      <c r="P21" s="2"/>
    </row>
    <row r="22" spans="1:16" ht="32.25" customHeight="1">
      <c r="A22" s="42">
        <v>14</v>
      </c>
      <c r="B22" s="155">
        <v>5328</v>
      </c>
      <c r="C22" s="156">
        <v>2219</v>
      </c>
      <c r="D22" s="156">
        <v>6121</v>
      </c>
      <c r="E22" s="56" t="s">
        <v>43</v>
      </c>
      <c r="F22" s="19">
        <v>3741.35995</v>
      </c>
      <c r="G22" s="19">
        <v>3741.36</v>
      </c>
      <c r="H22" s="19">
        <v>3741.36</v>
      </c>
      <c r="I22" s="18">
        <v>0</v>
      </c>
      <c r="J22" s="18">
        <v>0</v>
      </c>
      <c r="K22" s="18"/>
      <c r="L22" s="18"/>
      <c r="M22" s="202" t="s">
        <v>314</v>
      </c>
      <c r="N22" s="2"/>
      <c r="O22" s="12"/>
      <c r="P22" s="2"/>
    </row>
    <row r="23" spans="1:16" ht="36" customHeight="1">
      <c r="A23" s="42">
        <v>15</v>
      </c>
      <c r="B23" s="155"/>
      <c r="C23" s="156">
        <v>2212</v>
      </c>
      <c r="D23" s="156">
        <v>6121</v>
      </c>
      <c r="E23" s="56" t="s">
        <v>68</v>
      </c>
      <c r="F23" s="19">
        <v>3700</v>
      </c>
      <c r="G23" s="19">
        <v>3700</v>
      </c>
      <c r="H23" s="19">
        <v>3700</v>
      </c>
      <c r="I23" s="19">
        <v>3700</v>
      </c>
      <c r="J23" s="67">
        <v>0</v>
      </c>
      <c r="K23" s="18"/>
      <c r="L23" s="18"/>
      <c r="M23" s="204" t="s">
        <v>97</v>
      </c>
      <c r="N23" s="2"/>
      <c r="O23" s="12"/>
      <c r="P23" s="2"/>
    </row>
    <row r="24" spans="1:31" ht="42" customHeight="1">
      <c r="A24" s="42">
        <v>16</v>
      </c>
      <c r="B24" s="155">
        <v>4517</v>
      </c>
      <c r="C24" s="155">
        <v>2212</v>
      </c>
      <c r="D24" s="155">
        <v>6121</v>
      </c>
      <c r="E24" s="56" t="s">
        <v>297</v>
      </c>
      <c r="F24" s="276">
        <v>125617.003</v>
      </c>
      <c r="G24" s="269">
        <v>78182</v>
      </c>
      <c r="H24" s="269">
        <v>78182</v>
      </c>
      <c r="I24" s="19">
        <v>0</v>
      </c>
      <c r="J24" s="128">
        <v>0</v>
      </c>
      <c r="K24" s="140" t="s">
        <v>298</v>
      </c>
      <c r="L24" s="18"/>
      <c r="M24" s="202" t="s">
        <v>447</v>
      </c>
      <c r="N24" s="6"/>
      <c r="Y24" s="7"/>
      <c r="Z24" s="7"/>
      <c r="AA24" s="7"/>
      <c r="AB24" s="7"/>
      <c r="AC24" s="7"/>
      <c r="AD24" s="7"/>
      <c r="AE24" s="7"/>
    </row>
    <row r="25" spans="1:31" ht="61.5" customHeight="1">
      <c r="A25" s="42">
        <v>17</v>
      </c>
      <c r="B25" s="155">
        <v>4944</v>
      </c>
      <c r="C25" s="155">
        <v>3429</v>
      </c>
      <c r="D25" s="155">
        <v>6121</v>
      </c>
      <c r="E25" s="74" t="s">
        <v>397</v>
      </c>
      <c r="F25" s="276">
        <v>49000</v>
      </c>
      <c r="G25" s="269">
        <v>43500</v>
      </c>
      <c r="H25" s="269">
        <v>43500</v>
      </c>
      <c r="I25" s="269">
        <v>14000</v>
      </c>
      <c r="J25" s="128">
        <v>0</v>
      </c>
      <c r="K25" s="67" t="s">
        <v>298</v>
      </c>
      <c r="L25" s="18"/>
      <c r="M25" s="202" t="s">
        <v>448</v>
      </c>
      <c r="N25" s="6"/>
      <c r="Y25" s="7"/>
      <c r="Z25" s="7"/>
      <c r="AA25" s="7"/>
      <c r="AB25" s="7"/>
      <c r="AC25" s="7"/>
      <c r="AD25" s="7"/>
      <c r="AE25" s="7"/>
    </row>
    <row r="26" spans="1:31" ht="31.5" customHeight="1">
      <c r="A26" s="42">
        <v>18</v>
      </c>
      <c r="B26" s="153">
        <v>4853</v>
      </c>
      <c r="C26" s="155">
        <v>2212</v>
      </c>
      <c r="D26" s="155">
        <v>6121</v>
      </c>
      <c r="E26" s="115" t="s">
        <v>299</v>
      </c>
      <c r="F26" s="19">
        <v>6400</v>
      </c>
      <c r="G26" s="19">
        <v>6400</v>
      </c>
      <c r="H26" s="19">
        <v>6400</v>
      </c>
      <c r="I26" s="67">
        <v>0</v>
      </c>
      <c r="J26" s="67">
        <v>0</v>
      </c>
      <c r="K26" s="67" t="s">
        <v>300</v>
      </c>
      <c r="L26" s="18"/>
      <c r="M26" s="202" t="s">
        <v>314</v>
      </c>
      <c r="N26" s="6"/>
      <c r="Y26" s="7"/>
      <c r="Z26" s="7"/>
      <c r="AA26" s="7"/>
      <c r="AB26" s="7"/>
      <c r="AC26" s="7"/>
      <c r="AD26" s="7"/>
      <c r="AE26" s="7"/>
    </row>
    <row r="27" spans="1:31" ht="41.25" customHeight="1">
      <c r="A27" s="42">
        <v>19</v>
      </c>
      <c r="B27" s="155">
        <v>5217</v>
      </c>
      <c r="C27" s="156">
        <v>3113</v>
      </c>
      <c r="D27" s="156">
        <v>6121</v>
      </c>
      <c r="E27" s="116" t="s">
        <v>301</v>
      </c>
      <c r="F27" s="18">
        <v>23000</v>
      </c>
      <c r="G27" s="18">
        <v>23000</v>
      </c>
      <c r="H27" s="18">
        <v>23000</v>
      </c>
      <c r="I27" s="18">
        <v>11000</v>
      </c>
      <c r="J27" s="67">
        <v>0</v>
      </c>
      <c r="K27" s="140" t="s">
        <v>300</v>
      </c>
      <c r="L27" s="18" t="s">
        <v>74</v>
      </c>
      <c r="M27" s="203" t="s">
        <v>449</v>
      </c>
      <c r="N27" s="6"/>
      <c r="Y27" s="7"/>
      <c r="Z27" s="7"/>
      <c r="AA27" s="7"/>
      <c r="AB27" s="7"/>
      <c r="AC27" s="7"/>
      <c r="AD27" s="7"/>
      <c r="AE27" s="7"/>
    </row>
    <row r="28" spans="1:31" ht="30.75" customHeight="1">
      <c r="A28" s="42">
        <v>20</v>
      </c>
      <c r="B28" s="155">
        <v>5077</v>
      </c>
      <c r="C28" s="156">
        <v>2212</v>
      </c>
      <c r="D28" s="156">
        <v>6121</v>
      </c>
      <c r="E28" s="56" t="s">
        <v>302</v>
      </c>
      <c r="F28" s="75">
        <v>6045.5</v>
      </c>
      <c r="G28" s="75">
        <v>6045.5</v>
      </c>
      <c r="H28" s="75">
        <v>6045.5</v>
      </c>
      <c r="I28" s="19">
        <v>0</v>
      </c>
      <c r="J28" s="67">
        <v>0</v>
      </c>
      <c r="K28" s="140" t="s">
        <v>303</v>
      </c>
      <c r="L28" s="18"/>
      <c r="M28" s="202" t="s">
        <v>314</v>
      </c>
      <c r="N28" s="6"/>
      <c r="O28" s="33"/>
      <c r="Y28" s="7"/>
      <c r="Z28" s="7"/>
      <c r="AA28" s="7"/>
      <c r="AB28" s="7"/>
      <c r="AC28" s="7"/>
      <c r="AD28" s="7"/>
      <c r="AE28" s="7"/>
    </row>
    <row r="29" spans="1:31" ht="30.75" customHeight="1">
      <c r="A29" s="42">
        <v>21</v>
      </c>
      <c r="B29" s="155">
        <v>5331</v>
      </c>
      <c r="C29" s="156">
        <v>2219</v>
      </c>
      <c r="D29" s="156">
        <v>6121</v>
      </c>
      <c r="E29" s="56" t="s">
        <v>304</v>
      </c>
      <c r="F29" s="18">
        <v>3529.381</v>
      </c>
      <c r="G29" s="75">
        <v>3529.38</v>
      </c>
      <c r="H29" s="75">
        <v>3529.38</v>
      </c>
      <c r="I29" s="19">
        <v>0</v>
      </c>
      <c r="J29" s="67">
        <v>0</v>
      </c>
      <c r="K29" s="140" t="s">
        <v>300</v>
      </c>
      <c r="L29" s="18"/>
      <c r="M29" s="202" t="s">
        <v>314</v>
      </c>
      <c r="N29" s="6"/>
      <c r="Y29" s="7"/>
      <c r="Z29" s="7"/>
      <c r="AA29" s="7"/>
      <c r="AB29" s="7"/>
      <c r="AC29" s="7"/>
      <c r="AD29" s="7"/>
      <c r="AE29" s="7"/>
    </row>
    <row r="30" spans="1:31" ht="42.75" customHeight="1">
      <c r="A30" s="42">
        <v>22</v>
      </c>
      <c r="B30" s="155">
        <v>4393</v>
      </c>
      <c r="C30" s="156">
        <v>3421</v>
      </c>
      <c r="D30" s="156">
        <v>6121</v>
      </c>
      <c r="E30" s="116" t="s">
        <v>305</v>
      </c>
      <c r="F30" s="18">
        <v>6150</v>
      </c>
      <c r="G30" s="19">
        <v>3807</v>
      </c>
      <c r="H30" s="19">
        <v>3807</v>
      </c>
      <c r="I30" s="18">
        <v>4800</v>
      </c>
      <c r="J30" s="67">
        <v>0</v>
      </c>
      <c r="K30" s="140"/>
      <c r="L30" s="18" t="s">
        <v>74</v>
      </c>
      <c r="M30" s="202" t="s">
        <v>450</v>
      </c>
      <c r="N30" s="6"/>
      <c r="Y30" s="7"/>
      <c r="Z30" s="7"/>
      <c r="AA30" s="7"/>
      <c r="AB30" s="7"/>
      <c r="AC30" s="7"/>
      <c r="AD30" s="7"/>
      <c r="AE30" s="7"/>
    </row>
    <row r="31" spans="1:31" ht="43.5" customHeight="1">
      <c r="A31" s="42">
        <v>23</v>
      </c>
      <c r="B31" s="155">
        <v>5101</v>
      </c>
      <c r="C31" s="156">
        <v>3421</v>
      </c>
      <c r="D31" s="156">
        <v>6121</v>
      </c>
      <c r="E31" s="56" t="s">
        <v>319</v>
      </c>
      <c r="F31" s="18">
        <v>9323</v>
      </c>
      <c r="G31" s="19">
        <v>9323</v>
      </c>
      <c r="H31" s="19">
        <v>9323</v>
      </c>
      <c r="I31" s="19">
        <v>6182</v>
      </c>
      <c r="J31" s="67">
        <v>0</v>
      </c>
      <c r="K31" s="140"/>
      <c r="L31" s="18" t="s">
        <v>74</v>
      </c>
      <c r="M31" s="202" t="s">
        <v>451</v>
      </c>
      <c r="N31" s="6"/>
      <c r="O31" s="36"/>
      <c r="P31" s="7"/>
      <c r="Q31" s="7"/>
      <c r="R31" s="7"/>
      <c r="S31" s="7"/>
      <c r="Y31" s="7"/>
      <c r="Z31" s="7"/>
      <c r="AA31" s="7"/>
      <c r="AB31" s="7"/>
      <c r="AC31" s="7"/>
      <c r="AD31" s="7"/>
      <c r="AE31" s="7"/>
    </row>
    <row r="32" spans="1:31" ht="29.25" customHeight="1">
      <c r="A32" s="42">
        <v>24</v>
      </c>
      <c r="B32" s="155">
        <v>5344</v>
      </c>
      <c r="C32" s="156">
        <v>2212</v>
      </c>
      <c r="D32" s="156">
        <v>6121</v>
      </c>
      <c r="E32" s="56" t="s">
        <v>400</v>
      </c>
      <c r="F32" s="18">
        <v>6800</v>
      </c>
      <c r="G32" s="18">
        <v>6800</v>
      </c>
      <c r="H32" s="18">
        <v>6800</v>
      </c>
      <c r="I32" s="19">
        <v>5700</v>
      </c>
      <c r="J32" s="67">
        <v>0</v>
      </c>
      <c r="K32" s="140"/>
      <c r="L32" s="18" t="s">
        <v>74</v>
      </c>
      <c r="M32" s="202" t="s">
        <v>452</v>
      </c>
      <c r="N32" s="6"/>
      <c r="Y32" s="7"/>
      <c r="Z32" s="7"/>
      <c r="AA32" s="7"/>
      <c r="AB32" s="7"/>
      <c r="AC32" s="7"/>
      <c r="AD32" s="7"/>
      <c r="AE32" s="7"/>
    </row>
    <row r="33" spans="1:31" ht="29.25" customHeight="1">
      <c r="A33" s="42">
        <v>25</v>
      </c>
      <c r="B33" s="155">
        <v>4519</v>
      </c>
      <c r="C33" s="156">
        <v>2141</v>
      </c>
      <c r="D33" s="156">
        <v>6121</v>
      </c>
      <c r="E33" s="56" t="s">
        <v>73</v>
      </c>
      <c r="F33" s="19">
        <v>6840</v>
      </c>
      <c r="G33" s="19">
        <v>2900</v>
      </c>
      <c r="H33" s="19">
        <v>2900</v>
      </c>
      <c r="I33" s="19">
        <v>0</v>
      </c>
      <c r="J33" s="75">
        <v>0</v>
      </c>
      <c r="K33" s="140"/>
      <c r="L33" s="18"/>
      <c r="M33" s="202" t="s">
        <v>453</v>
      </c>
      <c r="N33" s="6"/>
      <c r="Y33" s="7"/>
      <c r="Z33" s="7"/>
      <c r="AA33" s="7"/>
      <c r="AB33" s="7"/>
      <c r="AC33" s="7"/>
      <c r="AD33" s="7"/>
      <c r="AE33" s="7"/>
    </row>
    <row r="34" spans="1:31" ht="31.5" customHeight="1">
      <c r="A34" s="42">
        <v>26</v>
      </c>
      <c r="B34" s="155">
        <v>5102</v>
      </c>
      <c r="C34" s="156">
        <v>3113</v>
      </c>
      <c r="D34" s="156">
        <v>6121</v>
      </c>
      <c r="E34" s="116" t="s">
        <v>253</v>
      </c>
      <c r="F34" s="18">
        <v>5340</v>
      </c>
      <c r="G34" s="18">
        <v>5340</v>
      </c>
      <c r="H34" s="18">
        <v>5340</v>
      </c>
      <c r="I34" s="18">
        <v>3800</v>
      </c>
      <c r="J34" s="19">
        <f>F34-H34</f>
        <v>0</v>
      </c>
      <c r="K34" s="140" t="s">
        <v>300</v>
      </c>
      <c r="L34" s="18" t="s">
        <v>74</v>
      </c>
      <c r="M34" s="202" t="s">
        <v>314</v>
      </c>
      <c r="N34" s="6"/>
      <c r="P34" s="7"/>
      <c r="Q34" s="7"/>
      <c r="R34" s="7"/>
      <c r="S34" s="7"/>
      <c r="T34" s="7"/>
      <c r="U34" s="7"/>
      <c r="V34" s="7"/>
      <c r="W34" s="7"/>
      <c r="X34" s="7"/>
      <c r="Y34" s="7"/>
      <c r="Z34" s="7"/>
      <c r="AA34" s="7"/>
      <c r="AB34" s="7"/>
      <c r="AC34" s="7"/>
      <c r="AD34" s="7"/>
      <c r="AE34" s="7"/>
    </row>
    <row r="35" spans="1:31" ht="24.75" customHeight="1">
      <c r="A35" s="42">
        <v>27</v>
      </c>
      <c r="B35" s="155">
        <v>5065</v>
      </c>
      <c r="C35" s="156">
        <v>3631</v>
      </c>
      <c r="D35" s="156">
        <v>6121</v>
      </c>
      <c r="E35" s="56" t="s">
        <v>306</v>
      </c>
      <c r="F35" s="19">
        <v>3000</v>
      </c>
      <c r="G35" s="18">
        <v>2951</v>
      </c>
      <c r="H35" s="18">
        <v>2951</v>
      </c>
      <c r="I35" s="19">
        <v>0</v>
      </c>
      <c r="J35" s="140">
        <v>0</v>
      </c>
      <c r="K35" s="140"/>
      <c r="L35" s="18"/>
      <c r="M35" s="202" t="s">
        <v>314</v>
      </c>
      <c r="N35" s="6"/>
      <c r="P35" s="7"/>
      <c r="Q35" s="7"/>
      <c r="R35" s="7"/>
      <c r="S35" s="7"/>
      <c r="T35" s="7"/>
      <c r="U35" s="7"/>
      <c r="V35" s="7"/>
      <c r="W35" s="7"/>
      <c r="X35" s="7"/>
      <c r="Y35" s="7"/>
      <c r="Z35" s="7"/>
      <c r="AA35" s="7"/>
      <c r="AB35" s="7"/>
      <c r="AC35" s="7"/>
      <c r="AD35" s="7"/>
      <c r="AE35" s="7"/>
    </row>
    <row r="36" spans="1:26" s="23" customFormat="1" ht="33.75" customHeight="1">
      <c r="A36" s="42">
        <v>28</v>
      </c>
      <c r="B36" s="231">
        <v>5153</v>
      </c>
      <c r="C36" s="231">
        <v>3421</v>
      </c>
      <c r="D36" s="232">
        <v>6121</v>
      </c>
      <c r="E36" s="50" t="s">
        <v>391</v>
      </c>
      <c r="F36" s="19">
        <v>8202.15</v>
      </c>
      <c r="G36" s="19">
        <v>8202.15</v>
      </c>
      <c r="H36" s="19">
        <v>8202.15</v>
      </c>
      <c r="I36" s="18">
        <v>4600</v>
      </c>
      <c r="J36" s="140">
        <v>0</v>
      </c>
      <c r="K36" s="18"/>
      <c r="L36" s="18"/>
      <c r="M36" s="202" t="s">
        <v>454</v>
      </c>
      <c r="N36" s="6"/>
      <c r="O36" s="7"/>
      <c r="P36" s="7"/>
      <c r="Q36" s="7"/>
      <c r="R36" s="7"/>
      <c r="S36" s="7"/>
      <c r="T36" s="7"/>
      <c r="U36" s="7"/>
      <c r="V36" s="7"/>
      <c r="W36" s="7"/>
      <c r="X36" s="7"/>
      <c r="Y36" s="7"/>
      <c r="Z36" s="60"/>
    </row>
    <row r="37" spans="1:14" s="7" customFormat="1" ht="34.5" customHeight="1">
      <c r="A37" s="42">
        <v>29</v>
      </c>
      <c r="B37" s="155">
        <v>4740</v>
      </c>
      <c r="C37" s="155">
        <v>2321</v>
      </c>
      <c r="D37" s="158">
        <v>6121</v>
      </c>
      <c r="E37" s="50" t="s">
        <v>107</v>
      </c>
      <c r="F37" s="19">
        <v>1600</v>
      </c>
      <c r="G37" s="19">
        <v>1600</v>
      </c>
      <c r="H37" s="19">
        <v>1600</v>
      </c>
      <c r="I37" s="18">
        <v>0</v>
      </c>
      <c r="J37" s="140">
        <v>0</v>
      </c>
      <c r="K37" s="18"/>
      <c r="L37" s="18"/>
      <c r="M37" s="202" t="s">
        <v>455</v>
      </c>
      <c r="N37" s="6"/>
    </row>
    <row r="38" spans="1:14" s="7" customFormat="1" ht="30.75" customHeight="1">
      <c r="A38" s="42">
        <v>30</v>
      </c>
      <c r="B38" s="155">
        <v>5098</v>
      </c>
      <c r="C38" s="155">
        <v>2212</v>
      </c>
      <c r="D38" s="158">
        <v>6121</v>
      </c>
      <c r="E38" s="50" t="s">
        <v>59</v>
      </c>
      <c r="F38" s="19">
        <v>620</v>
      </c>
      <c r="G38" s="19">
        <v>620</v>
      </c>
      <c r="H38" s="19">
        <v>620</v>
      </c>
      <c r="I38" s="18">
        <v>0</v>
      </c>
      <c r="J38" s="140">
        <v>0</v>
      </c>
      <c r="K38" s="18"/>
      <c r="L38" s="18"/>
      <c r="M38" s="202" t="s">
        <v>456</v>
      </c>
      <c r="N38" s="6"/>
    </row>
    <row r="39" spans="1:13" ht="25.5">
      <c r="A39" s="42">
        <v>31</v>
      </c>
      <c r="B39" s="155">
        <v>5205</v>
      </c>
      <c r="C39" s="155">
        <v>5512</v>
      </c>
      <c r="D39" s="155">
        <v>6121</v>
      </c>
      <c r="E39" s="118" t="s">
        <v>177</v>
      </c>
      <c r="F39" s="19">
        <v>300</v>
      </c>
      <c r="G39" s="19">
        <v>300</v>
      </c>
      <c r="H39" s="19">
        <v>300</v>
      </c>
      <c r="I39" s="18">
        <v>0</v>
      </c>
      <c r="J39" s="19">
        <f>F39-G39</f>
        <v>0</v>
      </c>
      <c r="K39" s="19"/>
      <c r="L39" s="67" t="s">
        <v>309</v>
      </c>
      <c r="M39" s="203" t="s">
        <v>457</v>
      </c>
    </row>
    <row r="40" ht="16.5" thickBot="1"/>
    <row r="41" spans="1:15" s="7" customFormat="1" ht="21" thickBot="1">
      <c r="A41" s="8"/>
      <c r="B41" s="159"/>
      <c r="C41" s="159"/>
      <c r="D41" s="159"/>
      <c r="E41" s="152" t="s">
        <v>58</v>
      </c>
      <c r="F41" s="110"/>
      <c r="G41" s="76">
        <f>SUM(G9:G39)</f>
        <v>262538.51</v>
      </c>
      <c r="H41" s="76">
        <f>SUM(H9:H39)</f>
        <v>262538.51</v>
      </c>
      <c r="I41" s="76">
        <f>SUM(I9:I39)</f>
        <v>75232</v>
      </c>
      <c r="J41" s="76">
        <f>SUM(J9:J39)</f>
        <v>0</v>
      </c>
      <c r="K41" s="139"/>
      <c r="L41" s="139"/>
      <c r="M41" s="206"/>
      <c r="N41" s="68"/>
      <c r="O41" s="62"/>
    </row>
    <row r="42" spans="7:15" ht="20.25">
      <c r="G42" s="17"/>
      <c r="H42" s="17"/>
      <c r="N42" s="68"/>
      <c r="O42" s="62"/>
    </row>
    <row r="43" spans="1:15" ht="36" customHeight="1">
      <c r="A43" s="35" t="s">
        <v>254</v>
      </c>
      <c r="B43" s="154"/>
      <c r="C43" s="154"/>
      <c r="D43" s="154"/>
      <c r="E43" s="346" t="s">
        <v>42</v>
      </c>
      <c r="F43" s="346"/>
      <c r="G43" s="346"/>
      <c r="H43" s="346"/>
      <c r="I43" s="346"/>
      <c r="J43" s="346"/>
      <c r="K43" s="125"/>
      <c r="L43" s="125"/>
      <c r="N43" s="6"/>
      <c r="O43" s="62"/>
    </row>
    <row r="44" spans="1:15" ht="30.75" customHeight="1">
      <c r="A44" s="32">
        <v>1</v>
      </c>
      <c r="B44" s="158">
        <v>5161</v>
      </c>
      <c r="C44" s="158">
        <v>2271</v>
      </c>
      <c r="D44" s="158">
        <v>6121</v>
      </c>
      <c r="E44" s="56" t="s">
        <v>99</v>
      </c>
      <c r="F44" s="18">
        <v>500</v>
      </c>
      <c r="G44" s="18">
        <v>500</v>
      </c>
      <c r="H44" s="18">
        <v>500</v>
      </c>
      <c r="I44" s="18">
        <v>0</v>
      </c>
      <c r="J44" s="18">
        <v>0</v>
      </c>
      <c r="K44" s="18"/>
      <c r="L44" s="19" t="s">
        <v>309</v>
      </c>
      <c r="M44" s="202" t="s">
        <v>23</v>
      </c>
      <c r="N44" s="6"/>
      <c r="O44" s="62"/>
    </row>
    <row r="45" spans="1:15" ht="33.75" customHeight="1">
      <c r="A45" s="32">
        <v>2</v>
      </c>
      <c r="B45" s="155">
        <v>4864</v>
      </c>
      <c r="C45" s="155">
        <v>2212</v>
      </c>
      <c r="D45" s="155">
        <v>6121</v>
      </c>
      <c r="E45" s="74" t="s">
        <v>100</v>
      </c>
      <c r="F45" s="18">
        <v>2290</v>
      </c>
      <c r="G45" s="18">
        <v>2290</v>
      </c>
      <c r="H45" s="18">
        <v>2290</v>
      </c>
      <c r="I45" s="18">
        <v>0</v>
      </c>
      <c r="J45" s="18">
        <v>0</v>
      </c>
      <c r="K45" s="18"/>
      <c r="L45" s="19" t="s">
        <v>309</v>
      </c>
      <c r="M45" s="202" t="s">
        <v>95</v>
      </c>
      <c r="N45" s="6"/>
      <c r="O45" s="62"/>
    </row>
    <row r="46" spans="1:15" ht="33" customHeight="1">
      <c r="A46" s="32">
        <v>3</v>
      </c>
      <c r="B46" s="157">
        <v>5350</v>
      </c>
      <c r="C46" s="155">
        <v>2219</v>
      </c>
      <c r="D46" s="155">
        <v>6121</v>
      </c>
      <c r="E46" s="148" t="s">
        <v>184</v>
      </c>
      <c r="F46" s="18">
        <v>130</v>
      </c>
      <c r="G46" s="18">
        <v>130</v>
      </c>
      <c r="H46" s="18">
        <v>130</v>
      </c>
      <c r="I46" s="18">
        <v>0</v>
      </c>
      <c r="J46" s="18">
        <v>0</v>
      </c>
      <c r="K46" s="19"/>
      <c r="L46" s="19" t="s">
        <v>309</v>
      </c>
      <c r="M46" s="202" t="s">
        <v>95</v>
      </c>
      <c r="N46" s="6"/>
      <c r="O46" s="62"/>
    </row>
    <row r="47" spans="1:15" ht="35.25" customHeight="1">
      <c r="A47" s="32">
        <v>4</v>
      </c>
      <c r="B47" s="157">
        <v>5346</v>
      </c>
      <c r="C47" s="155">
        <v>2219</v>
      </c>
      <c r="D47" s="155">
        <v>6121</v>
      </c>
      <c r="E47" s="148" t="s">
        <v>185</v>
      </c>
      <c r="F47" s="18">
        <v>115</v>
      </c>
      <c r="G47" s="18">
        <v>115</v>
      </c>
      <c r="H47" s="18">
        <v>115</v>
      </c>
      <c r="I47" s="18">
        <v>0</v>
      </c>
      <c r="J47" s="18">
        <v>0</v>
      </c>
      <c r="K47" s="18"/>
      <c r="L47" s="19" t="s">
        <v>309</v>
      </c>
      <c r="M47" s="202" t="s">
        <v>95</v>
      </c>
      <c r="N47" s="6"/>
      <c r="O47" s="62"/>
    </row>
    <row r="48" spans="1:15" ht="22.5" customHeight="1">
      <c r="A48" s="32">
        <v>5</v>
      </c>
      <c r="B48" s="157">
        <v>5347</v>
      </c>
      <c r="C48" s="155">
        <v>2219</v>
      </c>
      <c r="D48" s="155">
        <v>6121</v>
      </c>
      <c r="E48" s="148" t="s">
        <v>401</v>
      </c>
      <c r="F48" s="18">
        <v>94</v>
      </c>
      <c r="G48" s="18">
        <v>94</v>
      </c>
      <c r="H48" s="18">
        <v>94</v>
      </c>
      <c r="I48" s="18">
        <v>0</v>
      </c>
      <c r="J48" s="18">
        <v>0</v>
      </c>
      <c r="K48" s="18"/>
      <c r="L48" s="19" t="s">
        <v>309</v>
      </c>
      <c r="M48" s="202" t="s">
        <v>95</v>
      </c>
      <c r="N48" s="6"/>
      <c r="O48" s="62"/>
    </row>
    <row r="49" spans="1:15" ht="22.5" customHeight="1">
      <c r="A49" s="32">
        <v>6</v>
      </c>
      <c r="B49" s="157">
        <v>5348</v>
      </c>
      <c r="C49" s="155">
        <v>2219</v>
      </c>
      <c r="D49" s="155">
        <v>6121</v>
      </c>
      <c r="E49" s="148" t="s">
        <v>402</v>
      </c>
      <c r="F49" s="18">
        <v>130</v>
      </c>
      <c r="G49" s="18">
        <v>130</v>
      </c>
      <c r="H49" s="18">
        <v>130</v>
      </c>
      <c r="I49" s="18">
        <v>0</v>
      </c>
      <c r="J49" s="18">
        <v>0</v>
      </c>
      <c r="K49" s="18"/>
      <c r="L49" s="19" t="s">
        <v>309</v>
      </c>
      <c r="M49" s="202" t="s">
        <v>95</v>
      </c>
      <c r="N49" s="6"/>
      <c r="O49" s="62"/>
    </row>
    <row r="50" spans="1:15" ht="30.75" customHeight="1">
      <c r="A50" s="32">
        <v>7</v>
      </c>
      <c r="B50" s="157">
        <v>5349</v>
      </c>
      <c r="C50" s="155">
        <v>2219</v>
      </c>
      <c r="D50" s="155">
        <v>6121</v>
      </c>
      <c r="E50" s="148" t="s">
        <v>403</v>
      </c>
      <c r="F50" s="18">
        <v>91</v>
      </c>
      <c r="G50" s="18">
        <v>91</v>
      </c>
      <c r="H50" s="18">
        <v>91</v>
      </c>
      <c r="I50" s="18">
        <v>0</v>
      </c>
      <c r="J50" s="18">
        <v>0</v>
      </c>
      <c r="K50" s="18"/>
      <c r="L50" s="19" t="s">
        <v>309</v>
      </c>
      <c r="M50" s="202" t="s">
        <v>95</v>
      </c>
      <c r="N50" s="6"/>
      <c r="O50" s="62"/>
    </row>
    <row r="51" spans="1:15" ht="22.5" customHeight="1">
      <c r="A51" s="32">
        <v>8</v>
      </c>
      <c r="B51" s="157">
        <v>5325</v>
      </c>
      <c r="C51" s="158">
        <v>2321</v>
      </c>
      <c r="D51" s="158">
        <v>6121</v>
      </c>
      <c r="E51" s="118" t="s">
        <v>346</v>
      </c>
      <c r="F51" s="18">
        <v>210</v>
      </c>
      <c r="G51" s="19">
        <v>168</v>
      </c>
      <c r="H51" s="19">
        <v>168</v>
      </c>
      <c r="I51" s="18">
        <v>0</v>
      </c>
      <c r="J51" s="18">
        <v>0</v>
      </c>
      <c r="K51" s="131"/>
      <c r="L51" s="19" t="s">
        <v>309</v>
      </c>
      <c r="M51" s="202" t="s">
        <v>404</v>
      </c>
      <c r="N51" s="6"/>
      <c r="O51" s="62"/>
    </row>
    <row r="52" spans="1:15" ht="22.5" customHeight="1">
      <c r="A52" s="32">
        <v>9</v>
      </c>
      <c r="B52" s="157">
        <v>5298</v>
      </c>
      <c r="C52" s="158">
        <v>3111</v>
      </c>
      <c r="D52" s="158">
        <v>6121</v>
      </c>
      <c r="E52" s="134" t="s">
        <v>405</v>
      </c>
      <c r="F52" s="18">
        <v>118</v>
      </c>
      <c r="G52" s="19">
        <v>94</v>
      </c>
      <c r="H52" s="19">
        <v>94</v>
      </c>
      <c r="I52" s="18">
        <v>0</v>
      </c>
      <c r="J52" s="18">
        <v>0</v>
      </c>
      <c r="K52" s="131"/>
      <c r="L52" s="19" t="s">
        <v>309</v>
      </c>
      <c r="M52" s="202" t="s">
        <v>109</v>
      </c>
      <c r="N52" s="6"/>
      <c r="O52" s="62"/>
    </row>
    <row r="53" spans="1:15" ht="22.5" customHeight="1">
      <c r="A53" s="32">
        <v>10</v>
      </c>
      <c r="B53" s="157">
        <v>5341</v>
      </c>
      <c r="C53" s="158">
        <v>3113</v>
      </c>
      <c r="D53" s="158">
        <v>6121</v>
      </c>
      <c r="E53" s="149" t="s">
        <v>110</v>
      </c>
      <c r="F53" s="18">
        <v>330</v>
      </c>
      <c r="G53" s="18">
        <v>330</v>
      </c>
      <c r="H53" s="18">
        <v>330</v>
      </c>
      <c r="I53" s="18">
        <v>0</v>
      </c>
      <c r="J53" s="18">
        <v>0</v>
      </c>
      <c r="K53" s="131"/>
      <c r="L53" s="19" t="s">
        <v>309</v>
      </c>
      <c r="M53" s="202" t="s">
        <v>404</v>
      </c>
      <c r="N53" s="6"/>
      <c r="O53" s="62"/>
    </row>
    <row r="54" spans="1:15" ht="22.5" customHeight="1">
      <c r="A54" s="32">
        <v>11</v>
      </c>
      <c r="B54" s="157">
        <v>5269</v>
      </c>
      <c r="C54" s="158">
        <v>3111</v>
      </c>
      <c r="D54" s="158">
        <v>6121</v>
      </c>
      <c r="E54" s="134" t="s">
        <v>111</v>
      </c>
      <c r="F54" s="18">
        <v>281</v>
      </c>
      <c r="G54" s="19">
        <v>170</v>
      </c>
      <c r="H54" s="19">
        <v>170</v>
      </c>
      <c r="I54" s="18">
        <v>0</v>
      </c>
      <c r="J54" s="18">
        <v>0</v>
      </c>
      <c r="K54" s="55"/>
      <c r="L54" s="19" t="s">
        <v>309</v>
      </c>
      <c r="M54" s="202" t="s">
        <v>404</v>
      </c>
      <c r="N54" s="6"/>
      <c r="O54" s="62"/>
    </row>
    <row r="55" spans="1:15" ht="22.5" customHeight="1">
      <c r="A55" s="32">
        <v>12</v>
      </c>
      <c r="B55" s="157">
        <v>5205</v>
      </c>
      <c r="C55" s="158">
        <v>5512</v>
      </c>
      <c r="D55" s="158">
        <v>6121</v>
      </c>
      <c r="E55" s="134" t="s">
        <v>293</v>
      </c>
      <c r="F55" s="18">
        <v>334</v>
      </c>
      <c r="G55" s="19">
        <v>267</v>
      </c>
      <c r="H55" s="19">
        <v>267</v>
      </c>
      <c r="I55" s="18">
        <v>0</v>
      </c>
      <c r="J55" s="18">
        <v>0</v>
      </c>
      <c r="K55" s="55"/>
      <c r="L55" s="19" t="s">
        <v>309</v>
      </c>
      <c r="M55" s="202" t="s">
        <v>404</v>
      </c>
      <c r="N55" s="6"/>
      <c r="O55" s="62"/>
    </row>
    <row r="56" spans="1:15" ht="22.5" customHeight="1">
      <c r="A56" s="32">
        <v>13</v>
      </c>
      <c r="B56" s="157">
        <v>5159</v>
      </c>
      <c r="C56" s="158">
        <v>2321</v>
      </c>
      <c r="D56" s="158">
        <v>6121</v>
      </c>
      <c r="E56" s="134" t="s">
        <v>112</v>
      </c>
      <c r="F56" s="18">
        <v>63</v>
      </c>
      <c r="G56" s="19">
        <v>32</v>
      </c>
      <c r="H56" s="19">
        <v>32</v>
      </c>
      <c r="I56" s="18">
        <v>0</v>
      </c>
      <c r="J56" s="18">
        <v>0</v>
      </c>
      <c r="K56" s="55"/>
      <c r="L56" s="19" t="s">
        <v>309</v>
      </c>
      <c r="M56" s="202" t="s">
        <v>113</v>
      </c>
      <c r="N56" s="6"/>
      <c r="O56" s="62"/>
    </row>
    <row r="57" spans="1:15" ht="46.5" customHeight="1">
      <c r="A57" s="32">
        <v>14</v>
      </c>
      <c r="B57" s="155">
        <v>5381</v>
      </c>
      <c r="C57" s="156">
        <v>2219</v>
      </c>
      <c r="D57" s="156">
        <v>6121</v>
      </c>
      <c r="E57" s="56" t="s">
        <v>338</v>
      </c>
      <c r="F57" s="18">
        <v>2754</v>
      </c>
      <c r="G57" s="18">
        <v>870</v>
      </c>
      <c r="H57" s="18">
        <v>870</v>
      </c>
      <c r="I57" s="18">
        <v>0</v>
      </c>
      <c r="J57" s="18">
        <v>0</v>
      </c>
      <c r="K57" s="140"/>
      <c r="L57" s="19" t="s">
        <v>309</v>
      </c>
      <c r="M57" s="204" t="s">
        <v>326</v>
      </c>
      <c r="N57" s="6"/>
      <c r="O57" s="62"/>
    </row>
    <row r="58" spans="1:15" ht="31.5" customHeight="1">
      <c r="A58" s="32">
        <v>15</v>
      </c>
      <c r="B58" s="155">
        <v>5119</v>
      </c>
      <c r="C58" s="156">
        <v>2219</v>
      </c>
      <c r="D58" s="156">
        <v>6121</v>
      </c>
      <c r="E58" s="56" t="s">
        <v>101</v>
      </c>
      <c r="F58" s="18">
        <v>1377</v>
      </c>
      <c r="G58" s="75">
        <v>378</v>
      </c>
      <c r="H58" s="75">
        <v>378</v>
      </c>
      <c r="I58" s="18">
        <v>0</v>
      </c>
      <c r="J58" s="18">
        <v>0</v>
      </c>
      <c r="K58" s="140"/>
      <c r="L58" s="19" t="s">
        <v>309</v>
      </c>
      <c r="M58" s="204" t="s">
        <v>180</v>
      </c>
      <c r="N58" s="6"/>
      <c r="O58" s="62"/>
    </row>
    <row r="59" spans="1:15" ht="26.25" customHeight="1">
      <c r="A59" s="32">
        <v>16</v>
      </c>
      <c r="B59" s="155">
        <v>5274</v>
      </c>
      <c r="C59" s="156">
        <v>2212</v>
      </c>
      <c r="D59" s="156">
        <v>6121</v>
      </c>
      <c r="E59" s="56" t="s">
        <v>181</v>
      </c>
      <c r="F59" s="18">
        <v>630</v>
      </c>
      <c r="G59" s="18">
        <v>630</v>
      </c>
      <c r="H59" s="18">
        <v>630</v>
      </c>
      <c r="I59" s="18">
        <v>0</v>
      </c>
      <c r="J59" s="18">
        <v>0</v>
      </c>
      <c r="K59" s="140"/>
      <c r="L59" s="19" t="s">
        <v>309</v>
      </c>
      <c r="M59" s="204" t="s">
        <v>191</v>
      </c>
      <c r="N59" s="6"/>
      <c r="O59" s="62"/>
    </row>
    <row r="60" spans="1:15" ht="32.25" customHeight="1">
      <c r="A60" s="32">
        <v>17</v>
      </c>
      <c r="B60" s="155">
        <v>5281</v>
      </c>
      <c r="C60" s="156">
        <v>2321</v>
      </c>
      <c r="D60" s="156">
        <v>6121</v>
      </c>
      <c r="E60" s="56" t="s">
        <v>192</v>
      </c>
      <c r="F60" s="18">
        <v>180</v>
      </c>
      <c r="G60" s="18">
        <v>180</v>
      </c>
      <c r="H60" s="18">
        <v>180</v>
      </c>
      <c r="I60" s="18">
        <v>0</v>
      </c>
      <c r="J60" s="18">
        <v>0</v>
      </c>
      <c r="K60" s="140"/>
      <c r="L60" s="19" t="s">
        <v>309</v>
      </c>
      <c r="M60" s="204" t="s">
        <v>193</v>
      </c>
      <c r="N60" s="6"/>
      <c r="O60" s="62"/>
    </row>
    <row r="61" spans="1:15" ht="28.5" customHeight="1">
      <c r="A61" s="32">
        <v>18</v>
      </c>
      <c r="B61" s="155">
        <v>5283</v>
      </c>
      <c r="C61" s="158">
        <v>2212</v>
      </c>
      <c r="D61" s="158">
        <v>6121</v>
      </c>
      <c r="E61" s="56" t="s">
        <v>194</v>
      </c>
      <c r="F61" s="18">
        <v>87</v>
      </c>
      <c r="G61" s="18">
        <v>87</v>
      </c>
      <c r="H61" s="18">
        <v>87</v>
      </c>
      <c r="I61" s="18">
        <v>0</v>
      </c>
      <c r="J61" s="18">
        <v>0</v>
      </c>
      <c r="K61" s="18"/>
      <c r="L61" s="19" t="s">
        <v>309</v>
      </c>
      <c r="M61" s="202" t="s">
        <v>195</v>
      </c>
      <c r="N61" s="6"/>
      <c r="O61" s="62"/>
    </row>
    <row r="62" spans="1:15" ht="28.5" customHeight="1">
      <c r="A62" s="32">
        <v>19</v>
      </c>
      <c r="B62" s="158"/>
      <c r="C62" s="158">
        <v>3326</v>
      </c>
      <c r="D62" s="158">
        <v>5169</v>
      </c>
      <c r="E62" s="56" t="s">
        <v>196</v>
      </c>
      <c r="F62" s="18">
        <v>270</v>
      </c>
      <c r="G62" s="18">
        <v>270</v>
      </c>
      <c r="H62" s="18">
        <v>270</v>
      </c>
      <c r="I62" s="18">
        <v>0</v>
      </c>
      <c r="J62" s="18">
        <v>0</v>
      </c>
      <c r="K62" s="18"/>
      <c r="L62" s="19" t="s">
        <v>309</v>
      </c>
      <c r="M62" s="202" t="s">
        <v>189</v>
      </c>
      <c r="N62" s="6"/>
      <c r="O62" s="62"/>
    </row>
    <row r="63" spans="1:15" ht="25.5">
      <c r="A63" s="32">
        <v>20</v>
      </c>
      <c r="B63" s="155">
        <v>4866</v>
      </c>
      <c r="C63" s="156">
        <v>2219</v>
      </c>
      <c r="D63" s="156">
        <v>6121</v>
      </c>
      <c r="E63" s="115" t="s">
        <v>334</v>
      </c>
      <c r="F63" s="18">
        <v>381</v>
      </c>
      <c r="G63" s="18">
        <v>222</v>
      </c>
      <c r="H63" s="18">
        <v>222</v>
      </c>
      <c r="I63" s="18">
        <v>0</v>
      </c>
      <c r="J63" s="18">
        <v>0</v>
      </c>
      <c r="K63" s="18"/>
      <c r="L63" s="19" t="s">
        <v>309</v>
      </c>
      <c r="M63" s="202" t="s">
        <v>197</v>
      </c>
      <c r="N63" s="6"/>
      <c r="O63" s="62"/>
    </row>
    <row r="64" spans="1:15" ht="31.5" customHeight="1">
      <c r="A64" s="32">
        <v>21</v>
      </c>
      <c r="B64" s="155">
        <v>5319</v>
      </c>
      <c r="C64" s="156">
        <v>3745</v>
      </c>
      <c r="D64" s="156">
        <v>6121</v>
      </c>
      <c r="E64" s="56" t="s">
        <v>198</v>
      </c>
      <c r="F64" s="18">
        <v>379</v>
      </c>
      <c r="G64" s="75">
        <v>114</v>
      </c>
      <c r="H64" s="18">
        <v>114</v>
      </c>
      <c r="I64" s="18">
        <v>0</v>
      </c>
      <c r="J64" s="18">
        <v>0</v>
      </c>
      <c r="K64" s="140"/>
      <c r="L64" s="19" t="s">
        <v>309</v>
      </c>
      <c r="M64" s="204" t="s">
        <v>199</v>
      </c>
      <c r="N64" s="6"/>
      <c r="O64" s="62"/>
    </row>
    <row r="65" spans="1:15" ht="31.5" customHeight="1">
      <c r="A65" s="32">
        <v>22</v>
      </c>
      <c r="B65" s="155">
        <v>5326</v>
      </c>
      <c r="C65" s="156">
        <v>2212</v>
      </c>
      <c r="D65" s="156">
        <v>6121</v>
      </c>
      <c r="E65" s="56" t="s">
        <v>200</v>
      </c>
      <c r="F65" s="18">
        <v>800</v>
      </c>
      <c r="G65" s="75">
        <v>800</v>
      </c>
      <c r="H65" s="18">
        <v>800</v>
      </c>
      <c r="I65" s="18">
        <v>0</v>
      </c>
      <c r="J65" s="18">
        <v>0</v>
      </c>
      <c r="K65" s="140"/>
      <c r="L65" s="19" t="s">
        <v>309</v>
      </c>
      <c r="M65" s="204" t="s">
        <v>201</v>
      </c>
      <c r="N65" s="6"/>
      <c r="O65" s="62"/>
    </row>
    <row r="66" spans="1:15" ht="15.75">
      <c r="A66" s="32">
        <v>23</v>
      </c>
      <c r="B66" s="155">
        <v>5367</v>
      </c>
      <c r="C66" s="156">
        <v>2321</v>
      </c>
      <c r="D66" s="156">
        <v>6121</v>
      </c>
      <c r="E66" s="56" t="s">
        <v>202</v>
      </c>
      <c r="F66" s="18">
        <v>156</v>
      </c>
      <c r="G66" s="75">
        <v>65</v>
      </c>
      <c r="H66" s="75">
        <v>65</v>
      </c>
      <c r="I66" s="18">
        <v>0</v>
      </c>
      <c r="J66" s="18">
        <v>0</v>
      </c>
      <c r="K66" s="140"/>
      <c r="L66" s="19" t="s">
        <v>309</v>
      </c>
      <c r="M66" s="204" t="s">
        <v>203</v>
      </c>
      <c r="N66" s="6"/>
      <c r="O66" s="62"/>
    </row>
    <row r="67" spans="1:15" ht="25.5">
      <c r="A67" s="32">
        <v>24</v>
      </c>
      <c r="B67" s="155">
        <v>5193</v>
      </c>
      <c r="C67" s="156">
        <v>2333</v>
      </c>
      <c r="D67" s="156">
        <v>6121</v>
      </c>
      <c r="E67" s="56" t="s">
        <v>204</v>
      </c>
      <c r="F67" s="18">
        <v>438</v>
      </c>
      <c r="G67" s="18">
        <v>438</v>
      </c>
      <c r="H67" s="18">
        <v>438</v>
      </c>
      <c r="I67" s="18">
        <v>0</v>
      </c>
      <c r="J67" s="18">
        <v>0</v>
      </c>
      <c r="K67" s="140"/>
      <c r="L67" s="19" t="s">
        <v>309</v>
      </c>
      <c r="M67" s="204" t="s">
        <v>205</v>
      </c>
      <c r="N67" s="6"/>
      <c r="O67" s="62"/>
    </row>
    <row r="68" spans="1:15" ht="15.75">
      <c r="A68" s="32">
        <v>25</v>
      </c>
      <c r="B68" s="155">
        <v>5225</v>
      </c>
      <c r="C68" s="156">
        <v>3421</v>
      </c>
      <c r="D68" s="156">
        <v>6121</v>
      </c>
      <c r="E68" s="56" t="s">
        <v>206</v>
      </c>
      <c r="F68" s="18">
        <v>150</v>
      </c>
      <c r="G68" s="75">
        <v>150</v>
      </c>
      <c r="H68" s="18">
        <v>150</v>
      </c>
      <c r="I68" s="18">
        <v>0</v>
      </c>
      <c r="J68" s="18">
        <v>0</v>
      </c>
      <c r="K68" s="140"/>
      <c r="L68" s="19" t="s">
        <v>309</v>
      </c>
      <c r="M68" s="204" t="s">
        <v>207</v>
      </c>
      <c r="N68" s="6"/>
      <c r="O68" s="62"/>
    </row>
    <row r="69" spans="1:15" ht="15.75">
      <c r="A69" s="32">
        <v>26</v>
      </c>
      <c r="B69" s="155">
        <v>5007</v>
      </c>
      <c r="C69" s="156">
        <v>3429</v>
      </c>
      <c r="D69" s="156">
        <v>6121</v>
      </c>
      <c r="E69" s="56" t="s">
        <v>208</v>
      </c>
      <c r="F69" s="18">
        <v>577</v>
      </c>
      <c r="G69" s="75">
        <v>98</v>
      </c>
      <c r="H69" s="18">
        <v>98</v>
      </c>
      <c r="I69" s="18">
        <v>0</v>
      </c>
      <c r="J69" s="18">
        <v>0</v>
      </c>
      <c r="K69" s="140"/>
      <c r="L69" s="19" t="s">
        <v>309</v>
      </c>
      <c r="M69" s="204" t="s">
        <v>358</v>
      </c>
      <c r="N69" s="6"/>
      <c r="O69" s="62"/>
    </row>
    <row r="70" spans="1:15" ht="23.25" customHeight="1">
      <c r="A70" s="32">
        <v>27</v>
      </c>
      <c r="B70" s="155">
        <v>5271</v>
      </c>
      <c r="C70" s="156">
        <v>2221</v>
      </c>
      <c r="D70" s="156">
        <v>6121</v>
      </c>
      <c r="E70" s="56" t="s">
        <v>25</v>
      </c>
      <c r="F70" s="18">
        <v>211</v>
      </c>
      <c r="G70" s="18">
        <v>211</v>
      </c>
      <c r="H70" s="18">
        <v>211</v>
      </c>
      <c r="I70" s="18">
        <v>0</v>
      </c>
      <c r="J70" s="18">
        <v>0</v>
      </c>
      <c r="K70" s="140"/>
      <c r="L70" s="19" t="s">
        <v>309</v>
      </c>
      <c r="M70" s="204" t="s">
        <v>203</v>
      </c>
      <c r="N70" s="6"/>
      <c r="O70" s="62"/>
    </row>
    <row r="71" spans="1:15" ht="15.75">
      <c r="A71" s="32">
        <v>28</v>
      </c>
      <c r="B71" s="155">
        <v>4735</v>
      </c>
      <c r="C71" s="156">
        <v>2321</v>
      </c>
      <c r="D71" s="156">
        <v>6121</v>
      </c>
      <c r="E71" s="56" t="s">
        <v>26</v>
      </c>
      <c r="F71" s="18">
        <v>249</v>
      </c>
      <c r="G71" s="75">
        <v>113</v>
      </c>
      <c r="H71" s="75">
        <v>113</v>
      </c>
      <c r="I71" s="18">
        <v>0</v>
      </c>
      <c r="J71" s="18">
        <v>0</v>
      </c>
      <c r="K71" s="140"/>
      <c r="L71" s="19" t="s">
        <v>309</v>
      </c>
      <c r="M71" s="204" t="s">
        <v>62</v>
      </c>
      <c r="N71" s="6"/>
      <c r="O71" s="62"/>
    </row>
    <row r="72" spans="1:15" ht="31.5">
      <c r="A72" s="32">
        <v>29</v>
      </c>
      <c r="B72" s="158">
        <v>4767</v>
      </c>
      <c r="C72" s="158">
        <v>2212</v>
      </c>
      <c r="D72" s="158">
        <v>6121</v>
      </c>
      <c r="E72" s="56" t="s">
        <v>226</v>
      </c>
      <c r="F72" s="18">
        <v>290</v>
      </c>
      <c r="G72" s="19">
        <v>58</v>
      </c>
      <c r="H72" s="16">
        <v>58</v>
      </c>
      <c r="I72" s="18">
        <v>0</v>
      </c>
      <c r="J72" s="18">
        <v>0</v>
      </c>
      <c r="K72" s="18"/>
      <c r="L72" s="18"/>
      <c r="M72" s="73" t="s">
        <v>227</v>
      </c>
      <c r="N72" s="6"/>
      <c r="O72" s="62"/>
    </row>
    <row r="73" spans="1:15" ht="31.5">
      <c r="A73" s="32">
        <v>30</v>
      </c>
      <c r="B73" s="158">
        <v>4851</v>
      </c>
      <c r="C73" s="158">
        <v>2212</v>
      </c>
      <c r="D73" s="158">
        <v>6121</v>
      </c>
      <c r="E73" s="56" t="s">
        <v>182</v>
      </c>
      <c r="F73" s="18">
        <v>59</v>
      </c>
      <c r="G73" s="18">
        <v>10</v>
      </c>
      <c r="H73" s="18">
        <v>10</v>
      </c>
      <c r="I73" s="18">
        <v>0</v>
      </c>
      <c r="J73" s="18">
        <v>0</v>
      </c>
      <c r="K73" s="18"/>
      <c r="L73" s="18"/>
      <c r="M73" s="73" t="s">
        <v>227</v>
      </c>
      <c r="N73" s="6"/>
      <c r="O73" s="62"/>
    </row>
    <row r="74" spans="1:15" ht="15.75">
      <c r="A74" s="32">
        <v>31</v>
      </c>
      <c r="B74" s="158">
        <v>5163</v>
      </c>
      <c r="C74" s="158">
        <v>2219</v>
      </c>
      <c r="D74" s="158">
        <v>6121</v>
      </c>
      <c r="E74" s="56" t="s">
        <v>270</v>
      </c>
      <c r="F74" s="18">
        <v>56</v>
      </c>
      <c r="G74" s="18">
        <v>12</v>
      </c>
      <c r="H74" s="18">
        <v>12</v>
      </c>
      <c r="I74" s="18">
        <v>0</v>
      </c>
      <c r="J74" s="18">
        <v>0</v>
      </c>
      <c r="K74" s="18"/>
      <c r="L74" s="18"/>
      <c r="M74" s="73" t="s">
        <v>227</v>
      </c>
      <c r="N74" s="6"/>
      <c r="O74" s="62"/>
    </row>
    <row r="75" spans="1:15" ht="15.75">
      <c r="A75" s="32">
        <v>32</v>
      </c>
      <c r="B75" s="158">
        <v>5090</v>
      </c>
      <c r="C75" s="158">
        <v>2219</v>
      </c>
      <c r="D75" s="158">
        <v>6121</v>
      </c>
      <c r="E75" s="56" t="s">
        <v>271</v>
      </c>
      <c r="F75" s="18">
        <v>2090</v>
      </c>
      <c r="G75" s="18">
        <v>70</v>
      </c>
      <c r="H75" s="18">
        <v>70</v>
      </c>
      <c r="I75" s="18">
        <v>0</v>
      </c>
      <c r="J75" s="18">
        <v>0</v>
      </c>
      <c r="K75" s="18"/>
      <c r="L75" s="18"/>
      <c r="M75" s="73" t="s">
        <v>282</v>
      </c>
      <c r="N75" s="6"/>
      <c r="O75" s="62"/>
    </row>
    <row r="76" spans="1:15" ht="29.25" customHeight="1">
      <c r="A76" s="32">
        <v>33</v>
      </c>
      <c r="B76" s="158"/>
      <c r="C76" s="158">
        <v>2219</v>
      </c>
      <c r="D76" s="158">
        <v>5169</v>
      </c>
      <c r="E76" s="56" t="s">
        <v>48</v>
      </c>
      <c r="F76" s="18">
        <v>177</v>
      </c>
      <c r="G76" s="18">
        <v>36</v>
      </c>
      <c r="H76" s="18">
        <v>36</v>
      </c>
      <c r="I76" s="18">
        <v>0</v>
      </c>
      <c r="J76" s="18">
        <v>0</v>
      </c>
      <c r="K76" s="18"/>
      <c r="L76" s="18"/>
      <c r="M76" s="73" t="s">
        <v>227</v>
      </c>
      <c r="N76" s="6"/>
      <c r="O76" s="62"/>
    </row>
    <row r="77" spans="1:15" ht="31.5">
      <c r="A77" s="32">
        <v>34</v>
      </c>
      <c r="B77" s="158">
        <v>5280</v>
      </c>
      <c r="C77" s="158">
        <v>2212</v>
      </c>
      <c r="D77" s="158">
        <v>6121</v>
      </c>
      <c r="E77" s="56" t="s">
        <v>320</v>
      </c>
      <c r="F77" s="18">
        <v>114</v>
      </c>
      <c r="G77" s="18">
        <v>25</v>
      </c>
      <c r="H77" s="18">
        <v>25</v>
      </c>
      <c r="I77" s="18">
        <v>0</v>
      </c>
      <c r="J77" s="18">
        <v>0</v>
      </c>
      <c r="K77" s="18"/>
      <c r="L77" s="18"/>
      <c r="M77" s="73" t="s">
        <v>227</v>
      </c>
      <c r="N77" s="6"/>
      <c r="O77" s="62"/>
    </row>
    <row r="78" spans="1:15" ht="15.75">
      <c r="A78" s="32">
        <v>35</v>
      </c>
      <c r="B78" s="158">
        <v>4800</v>
      </c>
      <c r="C78" s="158">
        <v>2212</v>
      </c>
      <c r="D78" s="158">
        <v>6121</v>
      </c>
      <c r="E78" s="56" t="s">
        <v>14</v>
      </c>
      <c r="F78" s="18">
        <v>378</v>
      </c>
      <c r="G78" s="18">
        <v>227</v>
      </c>
      <c r="H78" s="18">
        <v>227</v>
      </c>
      <c r="I78" s="18">
        <v>0</v>
      </c>
      <c r="J78" s="18">
        <v>0</v>
      </c>
      <c r="K78" s="18"/>
      <c r="L78" s="18"/>
      <c r="M78" s="73" t="s">
        <v>227</v>
      </c>
      <c r="N78" s="6"/>
      <c r="O78" s="62"/>
    </row>
    <row r="79" spans="1:15" ht="31.5">
      <c r="A79" s="32">
        <v>36</v>
      </c>
      <c r="B79" s="158">
        <v>4367</v>
      </c>
      <c r="C79" s="158">
        <v>2219</v>
      </c>
      <c r="D79" s="158">
        <v>6121</v>
      </c>
      <c r="E79" s="56" t="s">
        <v>15</v>
      </c>
      <c r="F79" s="18">
        <v>294</v>
      </c>
      <c r="G79" s="18">
        <v>30</v>
      </c>
      <c r="H79" s="18">
        <v>30</v>
      </c>
      <c r="I79" s="18">
        <v>0</v>
      </c>
      <c r="J79" s="18">
        <v>0</v>
      </c>
      <c r="K79" s="18"/>
      <c r="L79" s="18"/>
      <c r="M79" s="73" t="s">
        <v>227</v>
      </c>
      <c r="N79" s="6"/>
      <c r="O79" s="62"/>
    </row>
    <row r="80" spans="1:15" ht="52.5" customHeight="1">
      <c r="A80" s="32">
        <v>37</v>
      </c>
      <c r="B80" s="158">
        <v>5108</v>
      </c>
      <c r="C80" s="158">
        <v>3725</v>
      </c>
      <c r="D80" s="158">
        <v>6121</v>
      </c>
      <c r="E80" s="56" t="s">
        <v>436</v>
      </c>
      <c r="F80" s="18">
        <v>540</v>
      </c>
      <c r="G80" s="18">
        <v>540</v>
      </c>
      <c r="H80" s="18">
        <v>540</v>
      </c>
      <c r="I80" s="19">
        <v>0</v>
      </c>
      <c r="J80" s="18">
        <v>0</v>
      </c>
      <c r="K80" s="19"/>
      <c r="L80" s="109" t="s">
        <v>163</v>
      </c>
      <c r="M80" s="202" t="s">
        <v>55</v>
      </c>
      <c r="N80" s="6"/>
      <c r="O80" s="62"/>
    </row>
    <row r="81" spans="1:15" s="2" customFormat="1" ht="31.5">
      <c r="A81" s="32">
        <v>38</v>
      </c>
      <c r="B81" s="272">
        <v>5381</v>
      </c>
      <c r="C81" s="272">
        <v>2219</v>
      </c>
      <c r="D81" s="272">
        <v>6121</v>
      </c>
      <c r="E81" s="56" t="s">
        <v>168</v>
      </c>
      <c r="F81" s="270"/>
      <c r="G81" s="43">
        <v>2000</v>
      </c>
      <c r="H81" s="43">
        <v>2000</v>
      </c>
      <c r="I81" s="270"/>
      <c r="J81" s="18">
        <v>0</v>
      </c>
      <c r="K81" s="19"/>
      <c r="L81" s="19"/>
      <c r="M81" s="271" t="s">
        <v>175</v>
      </c>
      <c r="O81" s="62"/>
    </row>
    <row r="82" spans="1:15" s="2" customFormat="1" ht="15.75">
      <c r="A82" s="37"/>
      <c r="B82" s="273"/>
      <c r="C82" s="273"/>
      <c r="D82" s="273"/>
      <c r="E82" s="11"/>
      <c r="F82" s="274"/>
      <c r="G82" s="199"/>
      <c r="H82" s="199"/>
      <c r="I82" s="274"/>
      <c r="J82" s="55"/>
      <c r="K82" s="17"/>
      <c r="L82" s="17"/>
      <c r="M82" s="275"/>
      <c r="O82" s="62"/>
    </row>
    <row r="83" spans="1:16" ht="19.5" customHeight="1">
      <c r="A83" s="28"/>
      <c r="B83" s="162"/>
      <c r="C83" s="162"/>
      <c r="D83" s="162"/>
      <c r="E83" s="11" t="s">
        <v>246</v>
      </c>
      <c r="F83" s="20"/>
      <c r="G83" s="19">
        <f>SUM(G44:G81)</f>
        <v>12045</v>
      </c>
      <c r="H83" s="19">
        <f>SUM(H44:H81)</f>
        <v>12045</v>
      </c>
      <c r="I83" s="19">
        <f>SUM(I44:I81)</f>
        <v>0</v>
      </c>
      <c r="J83" s="19">
        <f>SUM(J44:J81)</f>
        <v>0</v>
      </c>
      <c r="K83" s="20"/>
      <c r="L83" s="20"/>
      <c r="N83" s="2"/>
      <c r="O83" s="12"/>
      <c r="P83" s="2"/>
    </row>
    <row r="84" spans="1:16" ht="19.5" customHeight="1" thickBot="1">
      <c r="A84" s="28"/>
      <c r="B84" s="162"/>
      <c r="C84" s="162"/>
      <c r="D84" s="162"/>
      <c r="E84" s="31"/>
      <c r="F84" s="20"/>
      <c r="G84" s="20"/>
      <c r="H84" s="20"/>
      <c r="I84" s="20"/>
      <c r="J84" s="20"/>
      <c r="K84" s="20"/>
      <c r="L84" s="20"/>
      <c r="N84" s="2"/>
      <c r="O84" s="12"/>
      <c r="P84" s="2"/>
    </row>
    <row r="85" spans="1:16" ht="16.5" thickBot="1">
      <c r="A85" s="9"/>
      <c r="B85" s="160"/>
      <c r="C85" s="160"/>
      <c r="D85" s="160"/>
      <c r="E85" s="152" t="s">
        <v>57</v>
      </c>
      <c r="F85" s="20"/>
      <c r="G85" s="76">
        <f>G83+G41</f>
        <v>274583.51</v>
      </c>
      <c r="H85" s="76">
        <f>H83+H41</f>
        <v>274583.51</v>
      </c>
      <c r="I85" s="76">
        <f>I83+I41</f>
        <v>75232</v>
      </c>
      <c r="J85" s="76">
        <f>J83+J41</f>
        <v>0</v>
      </c>
      <c r="K85" s="20"/>
      <c r="L85" s="20"/>
      <c r="M85" s="207"/>
      <c r="N85" s="2"/>
      <c r="O85" s="12"/>
      <c r="P85" s="2"/>
    </row>
    <row r="86" spans="1:16" ht="15.75">
      <c r="A86" s="9"/>
      <c r="B86" s="160"/>
      <c r="C86" s="160"/>
      <c r="D86" s="160"/>
      <c r="E86" s="31"/>
      <c r="F86" s="20"/>
      <c r="G86" s="20"/>
      <c r="H86" s="20"/>
      <c r="I86" s="20"/>
      <c r="J86" s="20"/>
      <c r="K86" s="20"/>
      <c r="L86" s="20"/>
      <c r="M86" s="207"/>
      <c r="N86" s="2"/>
      <c r="O86" s="12"/>
      <c r="P86" s="2"/>
    </row>
    <row r="87" spans="1:16" ht="36.75" customHeight="1">
      <c r="A87" s="35" t="s">
        <v>247</v>
      </c>
      <c r="B87" s="154"/>
      <c r="C87" s="154"/>
      <c r="D87" s="154"/>
      <c r="E87" s="346" t="s">
        <v>90</v>
      </c>
      <c r="F87" s="347"/>
      <c r="G87" s="347"/>
      <c r="H87" s="347"/>
      <c r="I87" s="347"/>
      <c r="J87" s="347"/>
      <c r="K87" s="132"/>
      <c r="L87" s="132"/>
      <c r="N87" s="2"/>
      <c r="O87" s="12"/>
      <c r="P87" s="2"/>
    </row>
    <row r="88" spans="1:16" ht="63.75" customHeight="1">
      <c r="A88" s="32">
        <v>1</v>
      </c>
      <c r="B88" s="157">
        <v>4986</v>
      </c>
      <c r="C88" s="155">
        <v>3111</v>
      </c>
      <c r="D88" s="155">
        <v>6121</v>
      </c>
      <c r="E88" s="56" t="s">
        <v>258</v>
      </c>
      <c r="F88" s="43">
        <v>160</v>
      </c>
      <c r="G88" s="19">
        <v>160</v>
      </c>
      <c r="H88" s="19">
        <v>160</v>
      </c>
      <c r="I88" s="19">
        <v>0</v>
      </c>
      <c r="J88" s="43">
        <f>F88-G88</f>
        <v>0</v>
      </c>
      <c r="K88" s="19"/>
      <c r="L88" s="19" t="s">
        <v>309</v>
      </c>
      <c r="M88" s="202" t="s">
        <v>61</v>
      </c>
      <c r="N88" s="2"/>
      <c r="O88" s="12"/>
      <c r="P88" s="2"/>
    </row>
    <row r="89" spans="1:16" ht="31.5">
      <c r="A89" s="32">
        <v>2</v>
      </c>
      <c r="B89" s="157">
        <v>4985</v>
      </c>
      <c r="C89" s="155">
        <v>3111</v>
      </c>
      <c r="D89" s="155">
        <v>6121</v>
      </c>
      <c r="E89" s="56" t="s">
        <v>259</v>
      </c>
      <c r="F89" s="43">
        <v>45</v>
      </c>
      <c r="G89" s="19">
        <v>45</v>
      </c>
      <c r="H89" s="19">
        <v>45</v>
      </c>
      <c r="I89" s="19">
        <v>0</v>
      </c>
      <c r="J89" s="43">
        <f aca="true" t="shared" si="0" ref="J89:J135">F89-G89</f>
        <v>0</v>
      </c>
      <c r="K89" s="19"/>
      <c r="L89" s="19" t="s">
        <v>309</v>
      </c>
      <c r="M89" s="202" t="s">
        <v>260</v>
      </c>
      <c r="N89" s="2"/>
      <c r="O89" s="12"/>
      <c r="P89" s="2"/>
    </row>
    <row r="90" spans="1:16" ht="31.5">
      <c r="A90" s="32">
        <v>3</v>
      </c>
      <c r="B90" s="157">
        <v>4990</v>
      </c>
      <c r="C90" s="155">
        <v>3113</v>
      </c>
      <c r="D90" s="155">
        <v>6121</v>
      </c>
      <c r="E90" s="56" t="s">
        <v>261</v>
      </c>
      <c r="F90" s="43">
        <v>45</v>
      </c>
      <c r="G90" s="19">
        <v>45</v>
      </c>
      <c r="H90" s="19">
        <v>45</v>
      </c>
      <c r="I90" s="19">
        <v>0</v>
      </c>
      <c r="J90" s="43">
        <f t="shared" si="0"/>
        <v>0</v>
      </c>
      <c r="K90" s="19"/>
      <c r="L90" s="19" t="s">
        <v>309</v>
      </c>
      <c r="M90" s="202" t="s">
        <v>260</v>
      </c>
      <c r="N90" s="2"/>
      <c r="O90" s="12"/>
      <c r="P90" s="2"/>
    </row>
    <row r="91" spans="1:16" ht="31.5">
      <c r="A91" s="32">
        <v>4</v>
      </c>
      <c r="B91" s="157">
        <v>4994</v>
      </c>
      <c r="C91" s="155">
        <v>3113</v>
      </c>
      <c r="D91" s="155">
        <v>6121</v>
      </c>
      <c r="E91" s="56" t="s">
        <v>262</v>
      </c>
      <c r="F91" s="43">
        <v>45</v>
      </c>
      <c r="G91" s="19">
        <v>45</v>
      </c>
      <c r="H91" s="19">
        <v>45</v>
      </c>
      <c r="I91" s="19">
        <v>0</v>
      </c>
      <c r="J91" s="43">
        <f t="shared" si="0"/>
        <v>0</v>
      </c>
      <c r="K91" s="19"/>
      <c r="L91" s="19" t="s">
        <v>309</v>
      </c>
      <c r="M91" s="202" t="s">
        <v>260</v>
      </c>
      <c r="N91" s="71"/>
      <c r="O91" s="12"/>
      <c r="P91" s="2"/>
    </row>
    <row r="92" spans="1:16" ht="31.5">
      <c r="A92" s="32">
        <v>5</v>
      </c>
      <c r="B92" s="157">
        <v>4992</v>
      </c>
      <c r="C92" s="155">
        <v>3113</v>
      </c>
      <c r="D92" s="155">
        <v>6121</v>
      </c>
      <c r="E92" s="56" t="s">
        <v>263</v>
      </c>
      <c r="F92" s="43">
        <v>45</v>
      </c>
      <c r="G92" s="19">
        <v>45</v>
      </c>
      <c r="H92" s="19">
        <v>45</v>
      </c>
      <c r="I92" s="19">
        <v>0</v>
      </c>
      <c r="J92" s="43">
        <f t="shared" si="0"/>
        <v>0</v>
      </c>
      <c r="K92" s="19"/>
      <c r="L92" s="19" t="s">
        <v>309</v>
      </c>
      <c r="M92" s="202" t="s">
        <v>260</v>
      </c>
      <c r="N92" s="71"/>
      <c r="O92" s="12"/>
      <c r="P92" s="2"/>
    </row>
    <row r="93" spans="1:16" ht="31.5">
      <c r="A93" s="32">
        <v>6</v>
      </c>
      <c r="B93" s="157">
        <v>4792</v>
      </c>
      <c r="C93" s="155">
        <v>3113</v>
      </c>
      <c r="D93" s="155">
        <v>6121</v>
      </c>
      <c r="E93" s="115" t="s">
        <v>264</v>
      </c>
      <c r="F93" s="18">
        <v>45</v>
      </c>
      <c r="G93" s="18">
        <v>45</v>
      </c>
      <c r="H93" s="18">
        <v>45</v>
      </c>
      <c r="I93" s="19">
        <v>0</v>
      </c>
      <c r="J93" s="43">
        <f t="shared" si="0"/>
        <v>0</v>
      </c>
      <c r="K93" s="19"/>
      <c r="L93" s="19" t="s">
        <v>309</v>
      </c>
      <c r="M93" s="202" t="s">
        <v>260</v>
      </c>
      <c r="N93" s="71"/>
      <c r="O93" s="12"/>
      <c r="P93" s="2"/>
    </row>
    <row r="94" spans="1:16" ht="57.75" customHeight="1">
      <c r="A94" s="32">
        <v>7</v>
      </c>
      <c r="B94" s="163"/>
      <c r="C94" s="155">
        <v>2219</v>
      </c>
      <c r="D94" s="155">
        <v>6121</v>
      </c>
      <c r="E94" s="56" t="s">
        <v>281</v>
      </c>
      <c r="F94" s="19">
        <v>725</v>
      </c>
      <c r="G94" s="19">
        <v>725</v>
      </c>
      <c r="H94" s="19">
        <v>725</v>
      </c>
      <c r="I94" s="19">
        <v>0</v>
      </c>
      <c r="J94" s="43">
        <f t="shared" si="0"/>
        <v>0</v>
      </c>
      <c r="K94" s="19"/>
      <c r="L94" s="126" t="s">
        <v>339</v>
      </c>
      <c r="M94" s="203" t="s">
        <v>430</v>
      </c>
      <c r="N94" s="2"/>
      <c r="O94" s="12"/>
      <c r="P94" s="2"/>
    </row>
    <row r="95" spans="1:16" ht="31.5">
      <c r="A95" s="32">
        <v>8</v>
      </c>
      <c r="B95" s="155">
        <v>5161</v>
      </c>
      <c r="C95" s="155">
        <v>2271</v>
      </c>
      <c r="D95" s="155">
        <v>6121</v>
      </c>
      <c r="E95" s="56" t="s">
        <v>99</v>
      </c>
      <c r="F95" s="18">
        <v>3800</v>
      </c>
      <c r="G95" s="18">
        <v>1000</v>
      </c>
      <c r="H95" s="18">
        <v>1000</v>
      </c>
      <c r="I95" s="19">
        <v>0</v>
      </c>
      <c r="J95" s="43">
        <f t="shared" si="0"/>
        <v>2800</v>
      </c>
      <c r="K95" s="19"/>
      <c r="L95" s="19" t="s">
        <v>309</v>
      </c>
      <c r="M95" s="202" t="s">
        <v>431</v>
      </c>
      <c r="N95" s="2"/>
      <c r="O95" s="12"/>
      <c r="P95" s="2"/>
    </row>
    <row r="96" spans="1:16" ht="61.5" customHeight="1">
      <c r="A96" s="32">
        <v>9</v>
      </c>
      <c r="B96" s="155">
        <v>5021</v>
      </c>
      <c r="C96" s="155">
        <v>2212</v>
      </c>
      <c r="D96" s="155">
        <v>6121</v>
      </c>
      <c r="E96" s="56" t="s">
        <v>406</v>
      </c>
      <c r="F96" s="18">
        <v>72</v>
      </c>
      <c r="G96" s="18">
        <v>72</v>
      </c>
      <c r="H96" s="18">
        <v>72</v>
      </c>
      <c r="I96" s="19">
        <v>0</v>
      </c>
      <c r="J96" s="43">
        <f t="shared" si="0"/>
        <v>0</v>
      </c>
      <c r="K96" s="19"/>
      <c r="L96" s="19" t="s">
        <v>309</v>
      </c>
      <c r="M96" s="202" t="s">
        <v>255</v>
      </c>
      <c r="N96" s="2"/>
      <c r="O96" s="12"/>
      <c r="P96" s="2"/>
    </row>
    <row r="97" spans="1:16" ht="31.5">
      <c r="A97" s="32">
        <v>10</v>
      </c>
      <c r="B97" s="157">
        <v>4575</v>
      </c>
      <c r="C97" s="155">
        <v>2212</v>
      </c>
      <c r="D97" s="155">
        <v>6121</v>
      </c>
      <c r="E97" s="56" t="s">
        <v>134</v>
      </c>
      <c r="F97" s="43">
        <v>80</v>
      </c>
      <c r="G97" s="19">
        <v>80</v>
      </c>
      <c r="H97" s="19">
        <v>80</v>
      </c>
      <c r="I97" s="19">
        <v>0</v>
      </c>
      <c r="J97" s="43">
        <f t="shared" si="0"/>
        <v>0</v>
      </c>
      <c r="K97" s="19"/>
      <c r="L97" s="19" t="s">
        <v>309</v>
      </c>
      <c r="M97" s="202" t="s">
        <v>257</v>
      </c>
      <c r="N97" s="2"/>
      <c r="O97" s="12"/>
      <c r="P97" s="2"/>
    </row>
    <row r="98" spans="1:16" ht="31.5">
      <c r="A98" s="32">
        <v>11</v>
      </c>
      <c r="B98" s="155">
        <v>5155</v>
      </c>
      <c r="C98" s="155">
        <v>3113</v>
      </c>
      <c r="D98" s="233">
        <v>6121</v>
      </c>
      <c r="E98" s="56" t="s">
        <v>396</v>
      </c>
      <c r="F98" s="18">
        <v>30</v>
      </c>
      <c r="G98" s="18">
        <v>30</v>
      </c>
      <c r="H98" s="18">
        <v>30</v>
      </c>
      <c r="I98" s="19">
        <v>0</v>
      </c>
      <c r="J98" s="43">
        <f t="shared" si="0"/>
        <v>0</v>
      </c>
      <c r="K98" s="19" t="s">
        <v>298</v>
      </c>
      <c r="L98" s="19" t="s">
        <v>309</v>
      </c>
      <c r="M98" s="202" t="s">
        <v>219</v>
      </c>
      <c r="O98" s="12"/>
      <c r="P98" s="2"/>
    </row>
    <row r="99" spans="1:16" ht="26.25">
      <c r="A99" s="32">
        <v>12</v>
      </c>
      <c r="B99" s="163"/>
      <c r="C99" s="155">
        <v>2219</v>
      </c>
      <c r="D99" s="155">
        <v>6121</v>
      </c>
      <c r="E99" s="74" t="s">
        <v>129</v>
      </c>
      <c r="F99" s="18">
        <v>72</v>
      </c>
      <c r="G99" s="18">
        <v>72</v>
      </c>
      <c r="H99" s="18">
        <v>72</v>
      </c>
      <c r="I99" s="19">
        <v>0</v>
      </c>
      <c r="J99" s="43">
        <f t="shared" si="0"/>
        <v>0</v>
      </c>
      <c r="K99" s="19"/>
      <c r="L99" s="140" t="s">
        <v>252</v>
      </c>
      <c r="M99" s="202" t="s">
        <v>458</v>
      </c>
      <c r="O99" s="12"/>
      <c r="P99" s="2"/>
    </row>
    <row r="100" spans="1:16" ht="26.25">
      <c r="A100" s="32">
        <v>13</v>
      </c>
      <c r="B100" s="163"/>
      <c r="C100" s="155">
        <v>2219</v>
      </c>
      <c r="D100" s="155">
        <v>6121</v>
      </c>
      <c r="E100" s="74" t="s">
        <v>154</v>
      </c>
      <c r="F100" s="18">
        <v>72</v>
      </c>
      <c r="G100" s="18">
        <v>72</v>
      </c>
      <c r="H100" s="18">
        <v>72</v>
      </c>
      <c r="I100" s="19">
        <v>0</v>
      </c>
      <c r="J100" s="43">
        <f t="shared" si="0"/>
        <v>0</v>
      </c>
      <c r="K100" s="19"/>
      <c r="L100" s="140" t="s">
        <v>252</v>
      </c>
      <c r="M100" s="202" t="s">
        <v>458</v>
      </c>
      <c r="O100" s="12"/>
      <c r="P100" s="2"/>
    </row>
    <row r="101" spans="1:16" ht="38.25">
      <c r="A101" s="32">
        <v>14</v>
      </c>
      <c r="B101" s="163"/>
      <c r="C101" s="155">
        <v>3741</v>
      </c>
      <c r="D101" s="155">
        <v>6121</v>
      </c>
      <c r="E101" s="56" t="s">
        <v>164</v>
      </c>
      <c r="F101" s="18">
        <v>1600</v>
      </c>
      <c r="G101" s="18">
        <v>1600</v>
      </c>
      <c r="H101" s="18">
        <v>1600</v>
      </c>
      <c r="I101" s="19">
        <v>0</v>
      </c>
      <c r="J101" s="43">
        <f t="shared" si="0"/>
        <v>0</v>
      </c>
      <c r="K101" s="19"/>
      <c r="L101" s="140" t="s">
        <v>438</v>
      </c>
      <c r="M101" s="202" t="s">
        <v>38</v>
      </c>
      <c r="O101" s="12"/>
      <c r="P101" s="2"/>
    </row>
    <row r="102" spans="1:16" ht="25.5">
      <c r="A102" s="32">
        <v>15</v>
      </c>
      <c r="B102" s="163"/>
      <c r="C102" s="155">
        <v>3113</v>
      </c>
      <c r="D102" s="155">
        <v>6121</v>
      </c>
      <c r="E102" s="56" t="s">
        <v>40</v>
      </c>
      <c r="F102" s="19">
        <v>400</v>
      </c>
      <c r="G102" s="19">
        <v>400</v>
      </c>
      <c r="H102" s="19">
        <v>400</v>
      </c>
      <c r="I102" s="19">
        <v>0</v>
      </c>
      <c r="J102" s="43">
        <f t="shared" si="0"/>
        <v>0</v>
      </c>
      <c r="K102" s="142"/>
      <c r="L102" s="19" t="s">
        <v>438</v>
      </c>
      <c r="M102" s="73" t="s">
        <v>39</v>
      </c>
      <c r="O102" s="12"/>
      <c r="P102" s="2"/>
    </row>
    <row r="103" spans="1:16" ht="25.5">
      <c r="A103" s="32">
        <v>16</v>
      </c>
      <c r="B103" s="163"/>
      <c r="C103" s="155">
        <v>3113</v>
      </c>
      <c r="D103" s="155">
        <v>6121</v>
      </c>
      <c r="E103" s="56" t="s">
        <v>116</v>
      </c>
      <c r="F103" s="19">
        <v>400</v>
      </c>
      <c r="G103" s="19">
        <v>400</v>
      </c>
      <c r="H103" s="19">
        <v>400</v>
      </c>
      <c r="I103" s="19">
        <v>0</v>
      </c>
      <c r="J103" s="43">
        <f t="shared" si="0"/>
        <v>0</v>
      </c>
      <c r="K103" s="142" t="s">
        <v>300</v>
      </c>
      <c r="L103" s="19" t="s">
        <v>162</v>
      </c>
      <c r="M103" s="73" t="s">
        <v>459</v>
      </c>
      <c r="O103" s="12"/>
      <c r="P103" s="2"/>
    </row>
    <row r="104" spans="1:16" ht="25.5">
      <c r="A104" s="32">
        <v>17</v>
      </c>
      <c r="B104" s="163"/>
      <c r="C104" s="155">
        <v>3113</v>
      </c>
      <c r="D104" s="155">
        <v>6121</v>
      </c>
      <c r="E104" s="56" t="s">
        <v>117</v>
      </c>
      <c r="F104" s="19">
        <v>500</v>
      </c>
      <c r="G104" s="19">
        <v>500</v>
      </c>
      <c r="H104" s="19">
        <v>500</v>
      </c>
      <c r="I104" s="19">
        <v>0</v>
      </c>
      <c r="J104" s="43">
        <f t="shared" si="0"/>
        <v>0</v>
      </c>
      <c r="K104" s="142" t="s">
        <v>300</v>
      </c>
      <c r="L104" s="19" t="s">
        <v>162</v>
      </c>
      <c r="M104" s="73" t="s">
        <v>118</v>
      </c>
      <c r="O104" s="12"/>
      <c r="P104" s="2"/>
    </row>
    <row r="105" spans="1:16" ht="51">
      <c r="A105" s="32">
        <v>18</v>
      </c>
      <c r="B105" s="163"/>
      <c r="C105" s="155">
        <v>3113</v>
      </c>
      <c r="D105" s="155">
        <v>6121</v>
      </c>
      <c r="E105" s="56" t="s">
        <v>119</v>
      </c>
      <c r="F105" s="18">
        <v>500</v>
      </c>
      <c r="G105" s="18">
        <v>500</v>
      </c>
      <c r="H105" s="18">
        <v>500</v>
      </c>
      <c r="I105" s="19">
        <v>0</v>
      </c>
      <c r="J105" s="43">
        <f t="shared" si="0"/>
        <v>0</v>
      </c>
      <c r="K105" s="142"/>
      <c r="L105" s="19" t="s">
        <v>162</v>
      </c>
      <c r="M105" s="73" t="s">
        <v>460</v>
      </c>
      <c r="O105" s="12"/>
      <c r="P105" s="2"/>
    </row>
    <row r="106" spans="1:16" ht="31.5">
      <c r="A106" s="32">
        <v>19</v>
      </c>
      <c r="B106" s="157">
        <v>4781</v>
      </c>
      <c r="C106" s="155">
        <v>2219</v>
      </c>
      <c r="D106" s="155">
        <v>6121</v>
      </c>
      <c r="E106" s="56" t="s">
        <v>268</v>
      </c>
      <c r="F106" s="18">
        <v>145</v>
      </c>
      <c r="G106" s="18">
        <v>145</v>
      </c>
      <c r="H106" s="18">
        <v>145</v>
      </c>
      <c r="I106" s="19">
        <v>0</v>
      </c>
      <c r="J106" s="43">
        <f t="shared" si="0"/>
        <v>0</v>
      </c>
      <c r="K106" s="19"/>
      <c r="L106" s="19" t="s">
        <v>309</v>
      </c>
      <c r="M106" s="202" t="s">
        <v>283</v>
      </c>
      <c r="O106" s="12"/>
      <c r="P106" s="2"/>
    </row>
    <row r="107" spans="1:16" ht="31.5">
      <c r="A107" s="32">
        <v>20</v>
      </c>
      <c r="B107" s="158">
        <v>4340</v>
      </c>
      <c r="C107" s="158">
        <v>2212</v>
      </c>
      <c r="D107" s="158">
        <v>6121</v>
      </c>
      <c r="E107" s="56" t="s">
        <v>316</v>
      </c>
      <c r="F107" s="19">
        <v>350</v>
      </c>
      <c r="G107" s="19">
        <v>350</v>
      </c>
      <c r="H107" s="19">
        <v>350</v>
      </c>
      <c r="I107" s="19">
        <v>0</v>
      </c>
      <c r="J107" s="43">
        <f t="shared" si="0"/>
        <v>0</v>
      </c>
      <c r="K107" s="67"/>
      <c r="L107" s="19" t="s">
        <v>309</v>
      </c>
      <c r="M107" s="202" t="s">
        <v>285</v>
      </c>
      <c r="O107" s="12"/>
      <c r="P107" s="2"/>
    </row>
    <row r="108" spans="1:16" ht="25.5">
      <c r="A108" s="32">
        <v>21</v>
      </c>
      <c r="B108" s="155">
        <v>4532</v>
      </c>
      <c r="C108" s="155">
        <v>2219</v>
      </c>
      <c r="D108" s="155">
        <v>6121</v>
      </c>
      <c r="E108" s="56" t="s">
        <v>157</v>
      </c>
      <c r="F108" s="19">
        <v>40</v>
      </c>
      <c r="G108" s="19">
        <v>40</v>
      </c>
      <c r="H108" s="19">
        <v>40</v>
      </c>
      <c r="I108" s="19">
        <v>0</v>
      </c>
      <c r="J108" s="43">
        <f t="shared" si="0"/>
        <v>0</v>
      </c>
      <c r="K108" s="67"/>
      <c r="L108" s="19" t="s">
        <v>309</v>
      </c>
      <c r="M108" s="208" t="s">
        <v>17</v>
      </c>
      <c r="O108" s="12"/>
      <c r="P108" s="2"/>
    </row>
    <row r="109" spans="1:16" ht="32.25">
      <c r="A109" s="32">
        <v>22</v>
      </c>
      <c r="B109" s="163"/>
      <c r="C109" s="155">
        <v>3635</v>
      </c>
      <c r="D109" s="155">
        <v>6119</v>
      </c>
      <c r="E109" s="56" t="s">
        <v>277</v>
      </c>
      <c r="F109" s="18">
        <v>3890</v>
      </c>
      <c r="G109" s="18">
        <v>3890</v>
      </c>
      <c r="H109" s="18">
        <v>3890</v>
      </c>
      <c r="I109" s="19">
        <v>0</v>
      </c>
      <c r="J109" s="43">
        <f t="shared" si="0"/>
        <v>0</v>
      </c>
      <c r="K109" s="126"/>
      <c r="L109" s="126" t="s">
        <v>339</v>
      </c>
      <c r="M109" s="202" t="s">
        <v>461</v>
      </c>
      <c r="O109" s="12"/>
      <c r="P109" s="2"/>
    </row>
    <row r="110" spans="1:16" ht="15" customHeight="1">
      <c r="A110" s="32">
        <v>23</v>
      </c>
      <c r="B110" s="158">
        <v>5046</v>
      </c>
      <c r="C110" s="155">
        <v>3141</v>
      </c>
      <c r="D110" s="155">
        <v>6121</v>
      </c>
      <c r="E110" s="56" t="s">
        <v>251</v>
      </c>
      <c r="F110" s="18">
        <v>25</v>
      </c>
      <c r="G110" s="18">
        <v>25</v>
      </c>
      <c r="H110" s="18">
        <v>25</v>
      </c>
      <c r="I110" s="19">
        <v>0</v>
      </c>
      <c r="J110" s="43">
        <f t="shared" si="0"/>
        <v>0</v>
      </c>
      <c r="K110" s="19"/>
      <c r="L110" s="19" t="s">
        <v>309</v>
      </c>
      <c r="M110" s="202" t="s">
        <v>267</v>
      </c>
      <c r="O110" s="12"/>
      <c r="P110" s="2"/>
    </row>
    <row r="111" spans="1:16" ht="51">
      <c r="A111" s="32">
        <v>24</v>
      </c>
      <c r="B111" s="163"/>
      <c r="C111" s="155">
        <v>2321</v>
      </c>
      <c r="D111" s="155">
        <v>6121</v>
      </c>
      <c r="E111" s="56" t="s">
        <v>280</v>
      </c>
      <c r="F111" s="18">
        <v>500</v>
      </c>
      <c r="G111" s="18">
        <v>500</v>
      </c>
      <c r="H111" s="18">
        <v>500</v>
      </c>
      <c r="I111" s="19">
        <v>0</v>
      </c>
      <c r="J111" s="43">
        <f t="shared" si="0"/>
        <v>0</v>
      </c>
      <c r="K111" s="19"/>
      <c r="L111" s="126" t="s">
        <v>339</v>
      </c>
      <c r="M111" s="203" t="s">
        <v>222</v>
      </c>
      <c r="O111" s="12"/>
      <c r="P111" s="2"/>
    </row>
    <row r="112" spans="1:16" ht="31.5">
      <c r="A112" s="32">
        <v>25</v>
      </c>
      <c r="B112" s="164"/>
      <c r="C112" s="169">
        <v>3636</v>
      </c>
      <c r="D112" s="169">
        <v>6119</v>
      </c>
      <c r="E112" s="117" t="s">
        <v>286</v>
      </c>
      <c r="F112" s="21">
        <v>4500</v>
      </c>
      <c r="G112" s="21">
        <v>4500</v>
      </c>
      <c r="H112" s="21">
        <v>4500</v>
      </c>
      <c r="I112" s="19">
        <v>0</v>
      </c>
      <c r="J112" s="43">
        <f t="shared" si="0"/>
        <v>0</v>
      </c>
      <c r="K112" s="143"/>
      <c r="L112" s="21" t="s">
        <v>438</v>
      </c>
      <c r="M112" s="202" t="s">
        <v>462</v>
      </c>
      <c r="O112" s="12"/>
      <c r="P112" s="2"/>
    </row>
    <row r="113" spans="1:16" ht="15.75">
      <c r="A113" s="32">
        <v>26</v>
      </c>
      <c r="B113" s="158">
        <v>4866</v>
      </c>
      <c r="C113" s="155">
        <v>2219</v>
      </c>
      <c r="D113" s="155">
        <v>6121</v>
      </c>
      <c r="E113" s="56" t="s">
        <v>24</v>
      </c>
      <c r="F113" s="18">
        <v>150</v>
      </c>
      <c r="G113" s="18">
        <v>150</v>
      </c>
      <c r="H113" s="18">
        <v>150</v>
      </c>
      <c r="I113" s="19">
        <v>0</v>
      </c>
      <c r="J113" s="43">
        <f t="shared" si="0"/>
        <v>0</v>
      </c>
      <c r="K113" s="19"/>
      <c r="L113" s="19"/>
      <c r="M113" s="202" t="s">
        <v>225</v>
      </c>
      <c r="O113" s="12"/>
      <c r="P113" s="2"/>
    </row>
    <row r="114" spans="1:16" ht="51">
      <c r="A114" s="32">
        <v>27</v>
      </c>
      <c r="B114" s="155">
        <v>5279</v>
      </c>
      <c r="C114" s="155">
        <v>2321</v>
      </c>
      <c r="D114" s="165">
        <v>6121</v>
      </c>
      <c r="E114" s="56" t="s">
        <v>278</v>
      </c>
      <c r="F114" s="18">
        <v>800</v>
      </c>
      <c r="G114" s="18">
        <v>800</v>
      </c>
      <c r="H114" s="18">
        <v>800</v>
      </c>
      <c r="I114" s="19">
        <v>0</v>
      </c>
      <c r="J114" s="43">
        <f t="shared" si="0"/>
        <v>0</v>
      </c>
      <c r="K114" s="19"/>
      <c r="L114" s="126" t="s">
        <v>339</v>
      </c>
      <c r="M114" s="203" t="s">
        <v>279</v>
      </c>
      <c r="O114" s="12"/>
      <c r="P114" s="2"/>
    </row>
    <row r="115" spans="1:16" ht="51">
      <c r="A115" s="32">
        <v>28</v>
      </c>
      <c r="B115" s="155">
        <v>5294</v>
      </c>
      <c r="C115" s="155">
        <v>2219</v>
      </c>
      <c r="D115" s="233">
        <v>6121</v>
      </c>
      <c r="E115" s="56" t="s">
        <v>209</v>
      </c>
      <c r="F115" s="19">
        <v>500</v>
      </c>
      <c r="G115" s="19">
        <v>500</v>
      </c>
      <c r="H115" s="19">
        <v>500</v>
      </c>
      <c r="I115" s="19">
        <v>0</v>
      </c>
      <c r="J115" s="43">
        <f t="shared" si="0"/>
        <v>0</v>
      </c>
      <c r="K115" s="19"/>
      <c r="L115" s="19" t="s">
        <v>47</v>
      </c>
      <c r="M115" s="203" t="s">
        <v>463</v>
      </c>
      <c r="O115" s="12"/>
      <c r="P115" s="2"/>
    </row>
    <row r="116" spans="1:16" ht="34.5" customHeight="1">
      <c r="A116" s="32">
        <v>29</v>
      </c>
      <c r="B116" s="162"/>
      <c r="C116" s="233">
        <v>4351</v>
      </c>
      <c r="D116" s="155">
        <v>6121</v>
      </c>
      <c r="E116" s="236" t="s">
        <v>82</v>
      </c>
      <c r="F116" s="19">
        <v>2000</v>
      </c>
      <c r="G116" s="19">
        <v>1000</v>
      </c>
      <c r="H116" s="19">
        <v>1000</v>
      </c>
      <c r="I116" s="19">
        <v>0</v>
      </c>
      <c r="J116" s="43">
        <f t="shared" si="0"/>
        <v>1000</v>
      </c>
      <c r="K116" s="19"/>
      <c r="L116" s="19"/>
      <c r="M116" s="202" t="s">
        <v>464</v>
      </c>
      <c r="O116" s="12"/>
      <c r="P116" s="2"/>
    </row>
    <row r="117" spans="1:16" ht="41.25" customHeight="1">
      <c r="A117" s="32">
        <v>30</v>
      </c>
      <c r="B117" s="232"/>
      <c r="C117" s="231">
        <v>2212</v>
      </c>
      <c r="D117" s="231">
        <v>6121</v>
      </c>
      <c r="E117" s="56" t="s">
        <v>398</v>
      </c>
      <c r="F117" s="19">
        <v>300</v>
      </c>
      <c r="G117" s="19">
        <v>300</v>
      </c>
      <c r="H117" s="19">
        <v>300</v>
      </c>
      <c r="I117" s="19">
        <v>0</v>
      </c>
      <c r="J117" s="43">
        <f t="shared" si="0"/>
        <v>0</v>
      </c>
      <c r="K117" s="19"/>
      <c r="L117" s="19" t="s">
        <v>218</v>
      </c>
      <c r="M117" s="202" t="s">
        <v>284</v>
      </c>
      <c r="O117" s="12"/>
      <c r="P117" s="2"/>
    </row>
    <row r="118" spans="1:16" ht="27.75" customHeight="1">
      <c r="A118" s="32">
        <v>31</v>
      </c>
      <c r="B118" s="158">
        <v>5282</v>
      </c>
      <c r="C118" s="155">
        <v>3631</v>
      </c>
      <c r="D118" s="155">
        <v>6121</v>
      </c>
      <c r="E118" s="56" t="s">
        <v>335</v>
      </c>
      <c r="F118" s="18">
        <v>300</v>
      </c>
      <c r="G118" s="18">
        <v>300</v>
      </c>
      <c r="H118" s="18">
        <v>300</v>
      </c>
      <c r="I118" s="19">
        <v>0</v>
      </c>
      <c r="J118" s="43">
        <f t="shared" si="0"/>
        <v>0</v>
      </c>
      <c r="K118" s="19"/>
      <c r="L118" s="19"/>
      <c r="M118" s="202" t="s">
        <v>408</v>
      </c>
      <c r="N118" s="2"/>
      <c r="O118" s="12"/>
      <c r="P118" s="2"/>
    </row>
    <row r="119" spans="1:16" ht="33" customHeight="1">
      <c r="A119" s="32">
        <v>32</v>
      </c>
      <c r="B119" s="158">
        <v>865</v>
      </c>
      <c r="C119" s="155">
        <v>3631</v>
      </c>
      <c r="D119" s="155">
        <v>6121</v>
      </c>
      <c r="E119" s="56" t="s">
        <v>52</v>
      </c>
      <c r="F119" s="18">
        <v>1000</v>
      </c>
      <c r="G119" s="18">
        <v>1000</v>
      </c>
      <c r="H119" s="18">
        <v>1000</v>
      </c>
      <c r="I119" s="19">
        <v>0</v>
      </c>
      <c r="J119" s="43">
        <f t="shared" si="0"/>
        <v>0</v>
      </c>
      <c r="K119" s="19"/>
      <c r="L119" s="19"/>
      <c r="M119" s="202" t="s">
        <v>223</v>
      </c>
      <c r="O119" s="12"/>
      <c r="P119" s="2"/>
    </row>
    <row r="120" spans="1:16" ht="47.25" customHeight="1">
      <c r="A120" s="32">
        <v>33</v>
      </c>
      <c r="B120" s="157">
        <v>5342</v>
      </c>
      <c r="C120" s="155">
        <v>2321</v>
      </c>
      <c r="D120" s="155">
        <v>6121</v>
      </c>
      <c r="E120" s="115" t="s">
        <v>265</v>
      </c>
      <c r="F120" s="18">
        <v>880</v>
      </c>
      <c r="G120" s="18">
        <v>880</v>
      </c>
      <c r="H120" s="18">
        <v>880</v>
      </c>
      <c r="I120" s="19">
        <v>0</v>
      </c>
      <c r="J120" s="43">
        <f t="shared" si="0"/>
        <v>0</v>
      </c>
      <c r="K120" s="19"/>
      <c r="L120" s="19" t="s">
        <v>309</v>
      </c>
      <c r="M120" s="202" t="s">
        <v>289</v>
      </c>
      <c r="O120" s="12"/>
      <c r="P120" s="2"/>
    </row>
    <row r="121" spans="1:16" ht="42" customHeight="1">
      <c r="A121" s="32">
        <v>34</v>
      </c>
      <c r="B121" s="157">
        <v>5343</v>
      </c>
      <c r="C121" s="155">
        <v>2212</v>
      </c>
      <c r="D121" s="155">
        <v>6121</v>
      </c>
      <c r="E121" s="56" t="s">
        <v>266</v>
      </c>
      <c r="F121" s="18">
        <v>2310</v>
      </c>
      <c r="G121" s="18">
        <v>1000</v>
      </c>
      <c r="H121" s="18">
        <v>1000</v>
      </c>
      <c r="I121" s="19">
        <v>0</v>
      </c>
      <c r="J121" s="43">
        <f t="shared" si="0"/>
        <v>1310</v>
      </c>
      <c r="K121" s="19"/>
      <c r="L121" s="19" t="s">
        <v>309</v>
      </c>
      <c r="M121" s="202" t="s">
        <v>27</v>
      </c>
      <c r="O121" s="12"/>
      <c r="P121" s="2"/>
    </row>
    <row r="122" spans="1:16" ht="57" customHeight="1">
      <c r="A122" s="32">
        <v>35</v>
      </c>
      <c r="B122" s="155">
        <v>4740</v>
      </c>
      <c r="C122" s="155">
        <v>2321</v>
      </c>
      <c r="D122" s="155">
        <v>6121</v>
      </c>
      <c r="E122" s="56" t="s">
        <v>269</v>
      </c>
      <c r="F122" s="18">
        <v>300</v>
      </c>
      <c r="G122" s="18">
        <v>300</v>
      </c>
      <c r="H122" s="18">
        <v>300</v>
      </c>
      <c r="I122" s="19">
        <v>0</v>
      </c>
      <c r="J122" s="43">
        <f t="shared" si="0"/>
        <v>0</v>
      </c>
      <c r="K122" s="19"/>
      <c r="L122" s="19" t="s">
        <v>309</v>
      </c>
      <c r="M122" s="202" t="s">
        <v>108</v>
      </c>
      <c r="O122" s="12"/>
      <c r="P122" s="2"/>
    </row>
    <row r="123" spans="1:16" ht="62.25" customHeight="1">
      <c r="A123" s="32">
        <v>36</v>
      </c>
      <c r="B123" s="157"/>
      <c r="C123" s="155">
        <v>2321</v>
      </c>
      <c r="D123" s="155">
        <v>6121</v>
      </c>
      <c r="E123" s="56" t="s">
        <v>433</v>
      </c>
      <c r="F123" s="19">
        <v>30</v>
      </c>
      <c r="G123" s="19">
        <v>30</v>
      </c>
      <c r="H123" s="19">
        <v>30</v>
      </c>
      <c r="I123" s="19">
        <v>0</v>
      </c>
      <c r="J123" s="43">
        <f t="shared" si="0"/>
        <v>0</v>
      </c>
      <c r="K123" s="67"/>
      <c r="L123" s="19" t="s">
        <v>309</v>
      </c>
      <c r="M123" s="203" t="s">
        <v>465</v>
      </c>
      <c r="O123" s="12"/>
      <c r="P123" s="2"/>
    </row>
    <row r="124" spans="1:16" ht="31.5" customHeight="1">
      <c r="A124" s="32">
        <v>37</v>
      </c>
      <c r="B124" s="157"/>
      <c r="C124" s="155">
        <v>2212</v>
      </c>
      <c r="D124" s="155">
        <v>6121</v>
      </c>
      <c r="E124" s="56" t="s">
        <v>21</v>
      </c>
      <c r="F124" s="19">
        <v>500</v>
      </c>
      <c r="G124" s="19">
        <v>500</v>
      </c>
      <c r="H124" s="19">
        <v>500</v>
      </c>
      <c r="I124" s="19">
        <v>0</v>
      </c>
      <c r="J124" s="43">
        <f t="shared" si="0"/>
        <v>0</v>
      </c>
      <c r="K124" s="67"/>
      <c r="L124" s="19"/>
      <c r="M124" s="209" t="s">
        <v>22</v>
      </c>
      <c r="O124" s="12"/>
      <c r="P124" s="2"/>
    </row>
    <row r="125" spans="1:16" ht="33.75" customHeight="1">
      <c r="A125" s="32">
        <v>38</v>
      </c>
      <c r="B125" s="157">
        <v>5160</v>
      </c>
      <c r="C125" s="155">
        <v>3429</v>
      </c>
      <c r="D125" s="155">
        <v>6121</v>
      </c>
      <c r="E125" s="56" t="s">
        <v>128</v>
      </c>
      <c r="F125" s="19">
        <v>30</v>
      </c>
      <c r="G125" s="19">
        <v>30</v>
      </c>
      <c r="H125" s="19">
        <v>30</v>
      </c>
      <c r="I125" s="19">
        <v>0</v>
      </c>
      <c r="J125" s="43">
        <f t="shared" si="0"/>
        <v>0</v>
      </c>
      <c r="K125" s="67" t="s">
        <v>298</v>
      </c>
      <c r="L125" s="19" t="s">
        <v>309</v>
      </c>
      <c r="M125" s="202" t="s">
        <v>290</v>
      </c>
      <c r="O125" s="12"/>
      <c r="P125" s="2"/>
    </row>
    <row r="126" spans="1:16" ht="71.25" customHeight="1">
      <c r="A126" s="32">
        <v>39</v>
      </c>
      <c r="B126" s="234">
        <v>5289</v>
      </c>
      <c r="C126" s="231">
        <v>2212</v>
      </c>
      <c r="D126" s="231">
        <v>6121</v>
      </c>
      <c r="E126" s="56" t="s">
        <v>63</v>
      </c>
      <c r="F126" s="18">
        <v>500</v>
      </c>
      <c r="G126" s="18">
        <v>500</v>
      </c>
      <c r="H126" s="18">
        <v>500</v>
      </c>
      <c r="I126" s="19">
        <v>0</v>
      </c>
      <c r="J126" s="43">
        <f t="shared" si="0"/>
        <v>0</v>
      </c>
      <c r="K126" s="19"/>
      <c r="L126" s="19" t="s">
        <v>47</v>
      </c>
      <c r="M126" s="203" t="s">
        <v>220</v>
      </c>
      <c r="O126" s="12"/>
      <c r="P126" s="2"/>
    </row>
    <row r="127" spans="1:16" ht="67.5" customHeight="1">
      <c r="A127" s="32">
        <v>40</v>
      </c>
      <c r="B127" s="232">
        <v>5334</v>
      </c>
      <c r="C127" s="231">
        <v>2219</v>
      </c>
      <c r="D127" s="231">
        <v>6121</v>
      </c>
      <c r="E127" s="56" t="s">
        <v>135</v>
      </c>
      <c r="F127" s="18">
        <v>450</v>
      </c>
      <c r="G127" s="18">
        <v>200</v>
      </c>
      <c r="H127" s="18">
        <v>200</v>
      </c>
      <c r="I127" s="19">
        <v>0</v>
      </c>
      <c r="J127" s="43">
        <f t="shared" si="0"/>
        <v>250</v>
      </c>
      <c r="K127" s="19"/>
      <c r="L127" s="19" t="s">
        <v>47</v>
      </c>
      <c r="M127" s="203" t="s">
        <v>224</v>
      </c>
      <c r="O127" s="12"/>
      <c r="P127" s="2"/>
    </row>
    <row r="128" spans="1:16" ht="16.5" customHeight="1">
      <c r="A128" s="32">
        <v>41</v>
      </c>
      <c r="B128" s="158">
        <v>749</v>
      </c>
      <c r="C128" s="155">
        <v>2219</v>
      </c>
      <c r="D128" s="155">
        <v>6121</v>
      </c>
      <c r="E128" s="56" t="s">
        <v>188</v>
      </c>
      <c r="F128" s="19">
        <v>1000</v>
      </c>
      <c r="G128" s="19">
        <v>1000</v>
      </c>
      <c r="H128" s="19">
        <v>1000</v>
      </c>
      <c r="I128" s="19">
        <v>0</v>
      </c>
      <c r="J128" s="43">
        <f t="shared" si="0"/>
        <v>0</v>
      </c>
      <c r="K128" s="19"/>
      <c r="L128" s="19"/>
      <c r="M128" s="202" t="s">
        <v>325</v>
      </c>
      <c r="O128" s="12"/>
      <c r="P128" s="2"/>
    </row>
    <row r="129" spans="1:16" ht="84" customHeight="1">
      <c r="A129" s="32">
        <v>42</v>
      </c>
      <c r="B129" s="158"/>
      <c r="C129" s="155">
        <v>2219</v>
      </c>
      <c r="D129" s="155">
        <v>6121</v>
      </c>
      <c r="E129" s="56" t="s">
        <v>287</v>
      </c>
      <c r="F129" s="18">
        <v>110</v>
      </c>
      <c r="G129" s="18">
        <v>50</v>
      </c>
      <c r="H129" s="18">
        <v>50</v>
      </c>
      <c r="I129" s="19">
        <v>0</v>
      </c>
      <c r="J129" s="43">
        <f t="shared" si="0"/>
        <v>60</v>
      </c>
      <c r="K129" s="19"/>
      <c r="L129" s="19" t="s">
        <v>47</v>
      </c>
      <c r="M129" s="203" t="s">
        <v>466</v>
      </c>
      <c r="O129" s="12"/>
      <c r="P129" s="2"/>
    </row>
    <row r="130" spans="1:16" ht="27" customHeight="1">
      <c r="A130" s="32">
        <v>43</v>
      </c>
      <c r="B130" s="158"/>
      <c r="C130" s="155">
        <v>2219</v>
      </c>
      <c r="D130" s="155">
        <v>6121</v>
      </c>
      <c r="E130" s="56" t="s">
        <v>394</v>
      </c>
      <c r="F130" s="19">
        <v>150</v>
      </c>
      <c r="G130" s="19">
        <v>150</v>
      </c>
      <c r="H130" s="19">
        <v>150</v>
      </c>
      <c r="I130" s="19">
        <v>0</v>
      </c>
      <c r="J130" s="43">
        <f t="shared" si="0"/>
        <v>0</v>
      </c>
      <c r="K130" s="19"/>
      <c r="L130" s="19" t="s">
        <v>47</v>
      </c>
      <c r="M130" s="202" t="s">
        <v>395</v>
      </c>
      <c r="O130" s="12"/>
      <c r="P130" s="2"/>
    </row>
    <row r="131" spans="1:16" ht="29.25" customHeight="1">
      <c r="A131" s="32">
        <v>44</v>
      </c>
      <c r="B131" s="158"/>
      <c r="C131" s="155">
        <v>2219</v>
      </c>
      <c r="D131" s="155">
        <v>6121</v>
      </c>
      <c r="E131" s="56" t="s">
        <v>392</v>
      </c>
      <c r="F131" s="19">
        <v>210</v>
      </c>
      <c r="G131" s="19">
        <v>210</v>
      </c>
      <c r="H131" s="19">
        <v>210</v>
      </c>
      <c r="I131" s="19">
        <v>0</v>
      </c>
      <c r="J131" s="43">
        <f t="shared" si="0"/>
        <v>0</v>
      </c>
      <c r="K131" s="19"/>
      <c r="L131" s="19" t="s">
        <v>47</v>
      </c>
      <c r="M131" s="203" t="s">
        <v>393</v>
      </c>
      <c r="O131" s="12"/>
      <c r="P131" s="2"/>
    </row>
    <row r="132" spans="1:16" ht="59.25" customHeight="1">
      <c r="A132" s="32">
        <v>45</v>
      </c>
      <c r="B132" s="163"/>
      <c r="C132" s="155">
        <v>3113</v>
      </c>
      <c r="D132" s="155">
        <v>6121</v>
      </c>
      <c r="E132" s="56" t="s">
        <v>41</v>
      </c>
      <c r="F132" s="19">
        <v>800</v>
      </c>
      <c r="G132" s="19">
        <v>400</v>
      </c>
      <c r="H132" s="19">
        <v>400</v>
      </c>
      <c r="I132" s="19">
        <v>0</v>
      </c>
      <c r="J132" s="43">
        <f t="shared" si="0"/>
        <v>400</v>
      </c>
      <c r="K132" s="142"/>
      <c r="L132" s="19" t="s">
        <v>162</v>
      </c>
      <c r="M132" s="73" t="s">
        <v>115</v>
      </c>
      <c r="O132" s="12"/>
      <c r="P132" s="2"/>
    </row>
    <row r="133" spans="1:16" ht="31.5" customHeight="1">
      <c r="A133" s="32">
        <v>46</v>
      </c>
      <c r="B133" s="158"/>
      <c r="C133" s="155">
        <v>2212</v>
      </c>
      <c r="D133" s="155">
        <v>6121</v>
      </c>
      <c r="E133" s="56" t="s">
        <v>18</v>
      </c>
      <c r="F133" s="18">
        <v>150</v>
      </c>
      <c r="G133" s="18">
        <v>150</v>
      </c>
      <c r="H133" s="18">
        <v>150</v>
      </c>
      <c r="I133" s="19">
        <v>0</v>
      </c>
      <c r="J133" s="43">
        <f t="shared" si="0"/>
        <v>0</v>
      </c>
      <c r="K133" s="19"/>
      <c r="L133" s="19"/>
      <c r="M133" s="203" t="s">
        <v>104</v>
      </c>
      <c r="O133" s="12"/>
      <c r="P133" s="2"/>
    </row>
    <row r="134" spans="1:16" ht="44.25" customHeight="1">
      <c r="A134" s="32">
        <v>47</v>
      </c>
      <c r="B134" s="156">
        <v>5000</v>
      </c>
      <c r="C134" s="155">
        <v>3311</v>
      </c>
      <c r="D134" s="155">
        <v>6121</v>
      </c>
      <c r="E134" s="50" t="s">
        <v>399</v>
      </c>
      <c r="F134" s="19">
        <v>750</v>
      </c>
      <c r="G134" s="19">
        <v>750</v>
      </c>
      <c r="H134" s="19">
        <v>750</v>
      </c>
      <c r="I134" s="140">
        <v>0</v>
      </c>
      <c r="J134" s="43">
        <f t="shared" si="0"/>
        <v>0</v>
      </c>
      <c r="K134" s="18"/>
      <c r="L134" s="18"/>
      <c r="M134" s="202" t="s">
        <v>56</v>
      </c>
      <c r="N134" s="23"/>
      <c r="O134" s="106"/>
      <c r="P134" s="2"/>
    </row>
    <row r="135" spans="1:16" ht="36" customHeight="1">
      <c r="A135" s="32">
        <v>48</v>
      </c>
      <c r="B135" s="158"/>
      <c r="C135" s="155">
        <v>2219</v>
      </c>
      <c r="D135" s="155">
        <v>6121</v>
      </c>
      <c r="E135" s="56" t="s">
        <v>272</v>
      </c>
      <c r="F135" s="18">
        <v>181</v>
      </c>
      <c r="G135" s="18">
        <v>181</v>
      </c>
      <c r="H135" s="18">
        <v>181</v>
      </c>
      <c r="I135" s="140">
        <v>0</v>
      </c>
      <c r="J135" s="43">
        <f t="shared" si="0"/>
        <v>0</v>
      </c>
      <c r="K135" s="19"/>
      <c r="L135" s="19"/>
      <c r="M135" s="202" t="s">
        <v>467</v>
      </c>
      <c r="O135" s="12"/>
      <c r="P135" s="2"/>
    </row>
    <row r="136" spans="1:16" s="7" customFormat="1" ht="18" customHeight="1">
      <c r="A136" s="37"/>
      <c r="B136" s="162"/>
      <c r="C136" s="161"/>
      <c r="D136" s="161"/>
      <c r="E136" s="11"/>
      <c r="F136" s="55"/>
      <c r="G136" s="55"/>
      <c r="H136" s="55"/>
      <c r="I136" s="17"/>
      <c r="J136" s="199"/>
      <c r="K136" s="17"/>
      <c r="L136" s="17"/>
      <c r="M136" s="210"/>
      <c r="O136" s="12"/>
      <c r="P136" s="12"/>
    </row>
    <row r="137" spans="1:10" ht="19.5" customHeight="1">
      <c r="A137" s="37"/>
      <c r="B137" s="161"/>
      <c r="C137" s="161"/>
      <c r="D137" s="161"/>
      <c r="E137" s="11" t="s">
        <v>60</v>
      </c>
      <c r="G137" s="19">
        <f>SUM(G88:G135)</f>
        <v>25667</v>
      </c>
      <c r="H137" s="19">
        <f>SUM(H88:H135)</f>
        <v>25667</v>
      </c>
      <c r="I137" s="19">
        <f>SUM(I88:I135)</f>
        <v>0</v>
      </c>
      <c r="J137" s="43"/>
    </row>
    <row r="138" spans="1:22" s="7" customFormat="1" ht="15.75" customHeight="1" thickBot="1">
      <c r="A138" s="37"/>
      <c r="B138" s="161"/>
      <c r="C138" s="161"/>
      <c r="D138" s="161"/>
      <c r="E138" s="65"/>
      <c r="F138" s="139"/>
      <c r="G138" s="139"/>
      <c r="H138" s="289"/>
      <c r="I138" s="289"/>
      <c r="J138" s="139"/>
      <c r="K138" s="139"/>
      <c r="L138" s="139"/>
      <c r="M138" s="211"/>
      <c r="P138" s="39"/>
      <c r="Q138" s="39"/>
      <c r="R138" s="39"/>
      <c r="S138" s="39"/>
      <c r="T138" s="64"/>
      <c r="U138" s="64"/>
      <c r="V138" s="69"/>
    </row>
    <row r="139" spans="1:22" s="7" customFormat="1" ht="15.75" customHeight="1" thickBot="1">
      <c r="A139" s="37"/>
      <c r="B139" s="161"/>
      <c r="C139" s="161"/>
      <c r="D139" s="167"/>
      <c r="E139" s="152" t="s">
        <v>44</v>
      </c>
      <c r="F139" s="110"/>
      <c r="G139" s="147">
        <f>G137+G85</f>
        <v>300250.51</v>
      </c>
      <c r="H139" s="29">
        <f>H137+H85</f>
        <v>300250.51</v>
      </c>
      <c r="I139" s="29">
        <f>I137+I85</f>
        <v>75232</v>
      </c>
      <c r="J139" s="30">
        <f>SUM(J88:J138)</f>
        <v>5820</v>
      </c>
      <c r="K139" s="128"/>
      <c r="L139" s="288"/>
      <c r="M139" s="210"/>
      <c r="N139" s="6"/>
      <c r="O139" s="61"/>
      <c r="P139" s="39"/>
      <c r="Q139" s="39"/>
      <c r="R139" s="39"/>
      <c r="S139" s="39"/>
      <c r="T139" s="64"/>
      <c r="U139" s="64"/>
      <c r="V139" s="69"/>
    </row>
    <row r="140" spans="1:22" s="7" customFormat="1" ht="15.75" customHeight="1">
      <c r="A140" s="37"/>
      <c r="B140" s="161"/>
      <c r="C140" s="161"/>
      <c r="D140" s="167"/>
      <c r="E140" s="11"/>
      <c r="F140" s="17"/>
      <c r="G140" s="17"/>
      <c r="H140" s="17"/>
      <c r="I140" s="17"/>
      <c r="J140" s="17"/>
      <c r="K140" s="17"/>
      <c r="L140" s="139"/>
      <c r="M140" s="210"/>
      <c r="N140" s="6"/>
      <c r="O140" s="61"/>
      <c r="P140" s="39"/>
      <c r="Q140" s="39"/>
      <c r="R140" s="39"/>
      <c r="S140" s="39"/>
      <c r="T140" s="64"/>
      <c r="U140" s="64"/>
      <c r="V140" s="69"/>
    </row>
    <row r="141" spans="1:16" s="7" customFormat="1" ht="15.75">
      <c r="A141" s="144"/>
      <c r="B141" s="168"/>
      <c r="C141" s="168"/>
      <c r="D141" s="168"/>
      <c r="E141" s="150"/>
      <c r="F141" s="133"/>
      <c r="G141" s="16"/>
      <c r="H141" s="133"/>
      <c r="I141" s="133"/>
      <c r="J141" s="145"/>
      <c r="K141" s="145"/>
      <c r="L141" s="145"/>
      <c r="M141" s="212"/>
      <c r="N141" s="12"/>
      <c r="O141" s="12"/>
      <c r="P141" s="12"/>
    </row>
    <row r="142" spans="1:16" s="7" customFormat="1" ht="18.75">
      <c r="A142" s="41" t="s">
        <v>212</v>
      </c>
      <c r="B142" s="159"/>
      <c r="C142" s="159"/>
      <c r="D142" s="159"/>
      <c r="E142" s="342" t="s">
        <v>91</v>
      </c>
      <c r="F142" s="343"/>
      <c r="G142" s="343"/>
      <c r="H142" s="343"/>
      <c r="I142" s="343"/>
      <c r="J142" s="17"/>
      <c r="K142" s="17"/>
      <c r="L142" s="17"/>
      <c r="M142" s="210"/>
      <c r="N142" s="12"/>
      <c r="O142" s="12"/>
      <c r="P142" s="12"/>
    </row>
    <row r="143" spans="1:21" s="26" customFormat="1" ht="67.5" customHeight="1">
      <c r="A143" s="32">
        <v>1</v>
      </c>
      <c r="B143" s="155">
        <v>5296</v>
      </c>
      <c r="C143" s="156">
        <v>2271</v>
      </c>
      <c r="D143" s="156">
        <v>6121</v>
      </c>
      <c r="E143" s="115" t="s">
        <v>250</v>
      </c>
      <c r="F143" s="19">
        <v>384000</v>
      </c>
      <c r="G143" s="19">
        <v>100000</v>
      </c>
      <c r="H143" s="19">
        <v>100000</v>
      </c>
      <c r="I143" s="18">
        <v>60000</v>
      </c>
      <c r="J143" s="19">
        <f>F143-G143</f>
        <v>284000</v>
      </c>
      <c r="K143" s="19">
        <f>G143-H143</f>
        <v>0</v>
      </c>
      <c r="L143" s="19">
        <f>H143-I143</f>
        <v>40000</v>
      </c>
      <c r="M143" s="202" t="s">
        <v>364</v>
      </c>
      <c r="N143" s="95"/>
      <c r="O143" s="45"/>
      <c r="P143" s="45"/>
      <c r="Q143" s="46"/>
      <c r="R143" s="46"/>
      <c r="S143" s="46"/>
      <c r="T143" s="46"/>
      <c r="U143" s="46"/>
    </row>
    <row r="144" spans="1:21" s="26" customFormat="1" ht="57" customHeight="1">
      <c r="A144" s="32">
        <v>2</v>
      </c>
      <c r="B144" s="155"/>
      <c r="C144" s="156"/>
      <c r="D144" s="156"/>
      <c r="E144" s="115" t="s">
        <v>250</v>
      </c>
      <c r="F144" s="19">
        <v>0</v>
      </c>
      <c r="G144" s="19">
        <v>0</v>
      </c>
      <c r="H144" s="19">
        <v>0</v>
      </c>
      <c r="I144" s="18">
        <v>48300</v>
      </c>
      <c r="J144" s="19">
        <v>0</v>
      </c>
      <c r="K144" s="19"/>
      <c r="L144" s="19"/>
      <c r="M144" s="202" t="s">
        <v>365</v>
      </c>
      <c r="N144" s="25"/>
      <c r="O144" s="45"/>
      <c r="P144" s="45"/>
      <c r="Q144" s="46"/>
      <c r="R144" s="46"/>
      <c r="S144" s="46"/>
      <c r="T144" s="46"/>
      <c r="U144" s="46"/>
    </row>
    <row r="145" spans="1:21" s="26" customFormat="1" ht="54.75" customHeight="1">
      <c r="A145" s="32">
        <v>3</v>
      </c>
      <c r="B145" s="157">
        <v>5046</v>
      </c>
      <c r="C145" s="155">
        <v>3141</v>
      </c>
      <c r="D145" s="155">
        <v>6121</v>
      </c>
      <c r="E145" s="118" t="s">
        <v>251</v>
      </c>
      <c r="F145" s="19">
        <v>4531.6</v>
      </c>
      <c r="G145" s="19">
        <v>50</v>
      </c>
      <c r="H145" s="19">
        <v>50</v>
      </c>
      <c r="I145" s="18">
        <v>0</v>
      </c>
      <c r="J145" s="19">
        <f aca="true" t="shared" si="1" ref="J145:J173">F145-G145</f>
        <v>4481.6</v>
      </c>
      <c r="K145" s="146">
        <v>1</v>
      </c>
      <c r="L145" s="67" t="s">
        <v>309</v>
      </c>
      <c r="M145" s="202" t="s">
        <v>468</v>
      </c>
      <c r="N145" s="25"/>
      <c r="O145" s="45"/>
      <c r="P145" s="45"/>
      <c r="Q145" s="46"/>
      <c r="R145" s="46"/>
      <c r="S145" s="46"/>
      <c r="T145" s="46"/>
      <c r="U145" s="46"/>
    </row>
    <row r="146" spans="1:21" s="26" customFormat="1" ht="34.5" customHeight="1">
      <c r="A146" s="32">
        <v>4</v>
      </c>
      <c r="B146" s="155">
        <v>4851</v>
      </c>
      <c r="C146" s="155">
        <v>2212</v>
      </c>
      <c r="D146" s="155">
        <v>6121</v>
      </c>
      <c r="E146" s="56" t="s">
        <v>367</v>
      </c>
      <c r="F146" s="19">
        <v>17000</v>
      </c>
      <c r="G146" s="19">
        <v>50</v>
      </c>
      <c r="H146" s="19">
        <v>50</v>
      </c>
      <c r="I146" s="18">
        <v>0</v>
      </c>
      <c r="J146" s="19">
        <f t="shared" si="1"/>
        <v>16950</v>
      </c>
      <c r="K146" s="67"/>
      <c r="L146" s="67" t="s">
        <v>309</v>
      </c>
      <c r="M146" s="202" t="s">
        <v>366</v>
      </c>
      <c r="N146" s="25"/>
      <c r="O146" s="45"/>
      <c r="P146" s="45"/>
      <c r="Q146" s="46"/>
      <c r="R146" s="46"/>
      <c r="S146" s="46"/>
      <c r="T146" s="46"/>
      <c r="U146" s="46"/>
    </row>
    <row r="147" spans="1:21" s="26" customFormat="1" ht="42" customHeight="1">
      <c r="A147" s="32">
        <v>5</v>
      </c>
      <c r="B147" s="158">
        <v>5155</v>
      </c>
      <c r="C147" s="158">
        <v>3113</v>
      </c>
      <c r="D147" s="158">
        <v>6121</v>
      </c>
      <c r="E147" s="56" t="s">
        <v>396</v>
      </c>
      <c r="F147" s="19">
        <v>32315</v>
      </c>
      <c r="G147" s="19">
        <v>50</v>
      </c>
      <c r="H147" s="19">
        <v>50</v>
      </c>
      <c r="I147" s="18">
        <v>0</v>
      </c>
      <c r="J147" s="19">
        <f t="shared" si="1"/>
        <v>32265</v>
      </c>
      <c r="K147" s="67"/>
      <c r="L147" s="67" t="s">
        <v>309</v>
      </c>
      <c r="M147" s="202" t="s">
        <v>469</v>
      </c>
      <c r="N147" s="25"/>
      <c r="O147" s="45"/>
      <c r="P147" s="45"/>
      <c r="Q147" s="46"/>
      <c r="R147" s="46"/>
      <c r="S147" s="46"/>
      <c r="T147" s="46"/>
      <c r="U147" s="46"/>
    </row>
    <row r="148" spans="1:21" s="26" customFormat="1" ht="46.5" customHeight="1">
      <c r="A148" s="32">
        <v>6</v>
      </c>
      <c r="B148" s="232">
        <v>5087</v>
      </c>
      <c r="C148" s="232">
        <v>2219</v>
      </c>
      <c r="D148" s="232">
        <v>6121</v>
      </c>
      <c r="E148" s="56" t="s">
        <v>313</v>
      </c>
      <c r="F148" s="18">
        <v>12400</v>
      </c>
      <c r="G148" s="18">
        <v>50</v>
      </c>
      <c r="H148" s="18">
        <v>50</v>
      </c>
      <c r="I148" s="18">
        <v>0</v>
      </c>
      <c r="J148" s="19">
        <f t="shared" si="1"/>
        <v>12350</v>
      </c>
      <c r="K148" s="140"/>
      <c r="L148" s="140" t="s">
        <v>438</v>
      </c>
      <c r="M148" s="202" t="s">
        <v>368</v>
      </c>
      <c r="N148" s="25"/>
      <c r="O148" s="45"/>
      <c r="P148" s="45"/>
      <c r="Q148" s="46"/>
      <c r="R148" s="46"/>
      <c r="S148" s="46"/>
      <c r="T148" s="46"/>
      <c r="U148" s="46"/>
    </row>
    <row r="149" spans="1:21" s="26" customFormat="1" ht="78.75" customHeight="1">
      <c r="A149" s="32">
        <v>7</v>
      </c>
      <c r="B149" s="231"/>
      <c r="C149" s="231">
        <v>2219</v>
      </c>
      <c r="D149" s="231">
        <v>6121</v>
      </c>
      <c r="E149" s="115" t="s">
        <v>334</v>
      </c>
      <c r="F149" s="19">
        <v>7900</v>
      </c>
      <c r="G149" s="19">
        <v>50</v>
      </c>
      <c r="H149" s="19">
        <v>50</v>
      </c>
      <c r="I149" s="67">
        <v>0</v>
      </c>
      <c r="J149" s="19">
        <f t="shared" si="1"/>
        <v>7850</v>
      </c>
      <c r="K149" s="67" t="s">
        <v>156</v>
      </c>
      <c r="L149" s="19" t="s">
        <v>47</v>
      </c>
      <c r="M149" s="202" t="s">
        <v>369</v>
      </c>
      <c r="N149" s="25"/>
      <c r="O149" s="45"/>
      <c r="P149" s="45"/>
      <c r="Q149" s="46"/>
      <c r="R149" s="46"/>
      <c r="S149" s="46"/>
      <c r="T149" s="46"/>
      <c r="U149" s="46"/>
    </row>
    <row r="150" spans="1:21" s="26" customFormat="1" ht="45.75" customHeight="1">
      <c r="A150" s="32">
        <v>8</v>
      </c>
      <c r="B150" s="232">
        <v>5007</v>
      </c>
      <c r="C150" s="232">
        <v>3429</v>
      </c>
      <c r="D150" s="232">
        <v>6121</v>
      </c>
      <c r="E150" s="56" t="s">
        <v>208</v>
      </c>
      <c r="F150" s="18">
        <v>3600</v>
      </c>
      <c r="G150" s="18">
        <v>3600</v>
      </c>
      <c r="H150" s="18">
        <v>3600</v>
      </c>
      <c r="I150" s="18">
        <v>3000</v>
      </c>
      <c r="J150" s="19">
        <f t="shared" si="1"/>
        <v>0</v>
      </c>
      <c r="K150" s="140"/>
      <c r="L150" s="140" t="s">
        <v>74</v>
      </c>
      <c r="M150" s="203" t="s">
        <v>388</v>
      </c>
      <c r="N150" s="25"/>
      <c r="O150" s="45"/>
      <c r="P150" s="45"/>
      <c r="Q150" s="46"/>
      <c r="R150" s="46"/>
      <c r="S150" s="46"/>
      <c r="T150" s="46"/>
      <c r="U150" s="46"/>
    </row>
    <row r="151" spans="1:21" s="26" customFormat="1" ht="43.5" customHeight="1">
      <c r="A151" s="32">
        <v>9</v>
      </c>
      <c r="B151" s="231">
        <v>5280</v>
      </c>
      <c r="C151" s="235">
        <v>2212</v>
      </c>
      <c r="D151" s="232">
        <v>6121</v>
      </c>
      <c r="E151" s="115" t="s">
        <v>337</v>
      </c>
      <c r="F151" s="19">
        <v>7600</v>
      </c>
      <c r="G151" s="19">
        <v>7600</v>
      </c>
      <c r="H151" s="19">
        <v>7600</v>
      </c>
      <c r="I151" s="67">
        <v>4800</v>
      </c>
      <c r="J151" s="19">
        <f t="shared" si="1"/>
        <v>0</v>
      </c>
      <c r="K151" s="67"/>
      <c r="L151" s="67" t="s">
        <v>74</v>
      </c>
      <c r="M151" s="202" t="s">
        <v>370</v>
      </c>
      <c r="N151" s="25"/>
      <c r="O151" s="45"/>
      <c r="P151" s="45"/>
      <c r="Q151" s="46"/>
      <c r="R151" s="46"/>
      <c r="S151" s="46"/>
      <c r="T151" s="46"/>
      <c r="U151" s="46"/>
    </row>
    <row r="152" spans="1:21" s="26" customFormat="1" ht="54.75" customHeight="1">
      <c r="A152" s="32">
        <v>10</v>
      </c>
      <c r="B152" s="231">
        <v>5381</v>
      </c>
      <c r="C152" s="231">
        <v>2219</v>
      </c>
      <c r="D152" s="231">
        <v>6121</v>
      </c>
      <c r="E152" s="74" t="s">
        <v>338</v>
      </c>
      <c r="F152" s="18">
        <v>40000</v>
      </c>
      <c r="G152" s="18">
        <v>40000</v>
      </c>
      <c r="H152" s="18">
        <v>40000</v>
      </c>
      <c r="I152" s="18">
        <v>30000</v>
      </c>
      <c r="J152" s="19">
        <f t="shared" si="1"/>
        <v>0</v>
      </c>
      <c r="K152" s="140"/>
      <c r="L152" s="140" t="s">
        <v>438</v>
      </c>
      <c r="M152" s="203" t="s">
        <v>371</v>
      </c>
      <c r="N152" s="357"/>
      <c r="O152" s="45"/>
      <c r="P152" s="45"/>
      <c r="Q152" s="46"/>
      <c r="R152" s="46"/>
      <c r="S152" s="46"/>
      <c r="T152" s="46"/>
      <c r="U152" s="46"/>
    </row>
    <row r="153" spans="1:21" s="26" customFormat="1" ht="65.25" customHeight="1">
      <c r="A153" s="32">
        <v>11</v>
      </c>
      <c r="B153" s="155">
        <v>4985</v>
      </c>
      <c r="C153" s="155">
        <v>3111</v>
      </c>
      <c r="D153" s="155">
        <v>6121</v>
      </c>
      <c r="E153" s="74" t="s">
        <v>295</v>
      </c>
      <c r="F153" s="19">
        <v>5500</v>
      </c>
      <c r="G153" s="19">
        <v>50</v>
      </c>
      <c r="H153" s="19">
        <v>50</v>
      </c>
      <c r="I153" s="19">
        <v>0</v>
      </c>
      <c r="J153" s="19">
        <f t="shared" si="1"/>
        <v>5450</v>
      </c>
      <c r="K153" s="113"/>
      <c r="L153" s="140" t="s">
        <v>438</v>
      </c>
      <c r="M153" s="203" t="s">
        <v>0</v>
      </c>
      <c r="N153" s="357"/>
      <c r="O153" s="45"/>
      <c r="P153" s="45"/>
      <c r="Q153" s="46"/>
      <c r="R153" s="46"/>
      <c r="S153" s="46"/>
      <c r="T153" s="46"/>
      <c r="U153" s="46"/>
    </row>
    <row r="154" spans="1:21" s="26" customFormat="1" ht="66" customHeight="1">
      <c r="A154" s="32">
        <v>12</v>
      </c>
      <c r="B154" s="155">
        <v>4986</v>
      </c>
      <c r="C154" s="155">
        <v>3111</v>
      </c>
      <c r="D154" s="155">
        <v>6121</v>
      </c>
      <c r="E154" s="74" t="s">
        <v>120</v>
      </c>
      <c r="F154" s="19">
        <v>5900</v>
      </c>
      <c r="G154" s="19">
        <v>50</v>
      </c>
      <c r="H154" s="19">
        <v>50</v>
      </c>
      <c r="I154" s="19">
        <v>0</v>
      </c>
      <c r="J154" s="19">
        <f t="shared" si="1"/>
        <v>5850</v>
      </c>
      <c r="K154" s="113"/>
      <c r="L154" s="140" t="s">
        <v>438</v>
      </c>
      <c r="M154" s="203" t="s">
        <v>1</v>
      </c>
      <c r="N154" s="357"/>
      <c r="O154" s="45"/>
      <c r="P154" s="45"/>
      <c r="Q154" s="46"/>
      <c r="R154" s="46"/>
      <c r="S154" s="46"/>
      <c r="T154" s="46"/>
      <c r="U154" s="46"/>
    </row>
    <row r="155" spans="1:21" s="26" customFormat="1" ht="65.25" customHeight="1">
      <c r="A155" s="32">
        <v>13</v>
      </c>
      <c r="B155" s="155">
        <v>4992</v>
      </c>
      <c r="C155" s="155">
        <v>3113</v>
      </c>
      <c r="D155" s="155">
        <v>6121</v>
      </c>
      <c r="E155" s="74" t="s">
        <v>121</v>
      </c>
      <c r="F155" s="19">
        <v>13300</v>
      </c>
      <c r="G155" s="19">
        <v>50</v>
      </c>
      <c r="H155" s="19">
        <v>50</v>
      </c>
      <c r="I155" s="19">
        <v>0</v>
      </c>
      <c r="J155" s="19">
        <f t="shared" si="1"/>
        <v>13250</v>
      </c>
      <c r="K155" s="113"/>
      <c r="L155" s="140" t="s">
        <v>438</v>
      </c>
      <c r="M155" s="203" t="s">
        <v>2</v>
      </c>
      <c r="N155" s="357"/>
      <c r="O155" s="45"/>
      <c r="P155" s="45"/>
      <c r="Q155" s="46"/>
      <c r="R155" s="46"/>
      <c r="S155" s="46"/>
      <c r="T155" s="46"/>
      <c r="U155" s="46"/>
    </row>
    <row r="156" spans="1:21" s="26" customFormat="1" ht="66.75" customHeight="1">
      <c r="A156" s="32">
        <v>14</v>
      </c>
      <c r="B156" s="155">
        <v>4792</v>
      </c>
      <c r="C156" s="155">
        <v>3113</v>
      </c>
      <c r="D156" s="155">
        <v>6121</v>
      </c>
      <c r="E156" s="74" t="s">
        <v>122</v>
      </c>
      <c r="F156" s="19">
        <v>20900</v>
      </c>
      <c r="G156" s="19">
        <v>50</v>
      </c>
      <c r="H156" s="19">
        <v>50</v>
      </c>
      <c r="I156" s="19">
        <v>0</v>
      </c>
      <c r="J156" s="19">
        <f t="shared" si="1"/>
        <v>20850</v>
      </c>
      <c r="K156" s="113"/>
      <c r="L156" s="140" t="s">
        <v>438</v>
      </c>
      <c r="M156" s="203" t="s">
        <v>3</v>
      </c>
      <c r="N156" s="357"/>
      <c r="O156" s="45"/>
      <c r="P156" s="45"/>
      <c r="Q156" s="46"/>
      <c r="R156" s="46"/>
      <c r="S156" s="46"/>
      <c r="T156" s="46"/>
      <c r="U156" s="46"/>
    </row>
    <row r="157" spans="1:21" s="26" customFormat="1" ht="54.75" customHeight="1">
      <c r="A157" s="32">
        <v>15</v>
      </c>
      <c r="B157" s="155">
        <v>4990</v>
      </c>
      <c r="C157" s="155">
        <v>3113</v>
      </c>
      <c r="D157" s="155">
        <v>6121</v>
      </c>
      <c r="E157" s="74" t="s">
        <v>123</v>
      </c>
      <c r="F157" s="19">
        <v>6100</v>
      </c>
      <c r="G157" s="19">
        <v>50</v>
      </c>
      <c r="H157" s="19">
        <v>50</v>
      </c>
      <c r="I157" s="19">
        <v>0</v>
      </c>
      <c r="J157" s="19">
        <f t="shared" si="1"/>
        <v>6050</v>
      </c>
      <c r="K157" s="113"/>
      <c r="L157" s="140" t="s">
        <v>438</v>
      </c>
      <c r="M157" s="203" t="s">
        <v>4</v>
      </c>
      <c r="N157" s="357"/>
      <c r="O157" s="45"/>
      <c r="P157" s="45"/>
      <c r="Q157" s="46"/>
      <c r="R157" s="46"/>
      <c r="S157" s="46"/>
      <c r="T157" s="46"/>
      <c r="U157" s="46"/>
    </row>
    <row r="158" spans="1:21" s="26" customFormat="1" ht="63.75" customHeight="1">
      <c r="A158" s="32">
        <v>16</v>
      </c>
      <c r="B158" s="155">
        <v>4994</v>
      </c>
      <c r="C158" s="155">
        <v>3113</v>
      </c>
      <c r="D158" s="155">
        <v>6121</v>
      </c>
      <c r="E158" s="56" t="s">
        <v>317</v>
      </c>
      <c r="F158" s="19">
        <v>11900</v>
      </c>
      <c r="G158" s="19">
        <v>50</v>
      </c>
      <c r="H158" s="19">
        <v>50</v>
      </c>
      <c r="I158" s="19">
        <v>0</v>
      </c>
      <c r="J158" s="19">
        <f t="shared" si="1"/>
        <v>11850</v>
      </c>
      <c r="K158" s="113"/>
      <c r="L158" s="140" t="s">
        <v>438</v>
      </c>
      <c r="M158" s="203" t="s">
        <v>5</v>
      </c>
      <c r="N158" s="357"/>
      <c r="O158" s="45"/>
      <c r="P158" s="45"/>
      <c r="Q158" s="46"/>
      <c r="R158" s="46"/>
      <c r="S158" s="46"/>
      <c r="T158" s="46"/>
      <c r="U158" s="46"/>
    </row>
    <row r="159" spans="1:21" s="26" customFormat="1" ht="51.75" customHeight="1">
      <c r="A159" s="32">
        <v>17</v>
      </c>
      <c r="B159" s="155"/>
      <c r="C159" s="155">
        <v>3113</v>
      </c>
      <c r="D159" s="155">
        <v>6121</v>
      </c>
      <c r="E159" s="56" t="s">
        <v>345</v>
      </c>
      <c r="F159" s="18">
        <v>9000</v>
      </c>
      <c r="G159" s="19">
        <v>50</v>
      </c>
      <c r="H159" s="19">
        <v>50</v>
      </c>
      <c r="I159" s="18">
        <v>0</v>
      </c>
      <c r="J159" s="19">
        <f t="shared" si="1"/>
        <v>8950</v>
      </c>
      <c r="K159" s="129" t="s">
        <v>300</v>
      </c>
      <c r="L159" s="19" t="s">
        <v>162</v>
      </c>
      <c r="M159" s="202" t="s">
        <v>372</v>
      </c>
      <c r="N159" s="105"/>
      <c r="O159" s="45"/>
      <c r="P159" s="45"/>
      <c r="Q159" s="46"/>
      <c r="R159" s="46"/>
      <c r="S159" s="46"/>
      <c r="T159" s="46"/>
      <c r="U159" s="46"/>
    </row>
    <row r="160" spans="1:21" s="26" customFormat="1" ht="45" customHeight="1">
      <c r="A160" s="32">
        <v>18</v>
      </c>
      <c r="B160" s="157">
        <v>5391</v>
      </c>
      <c r="C160" s="155">
        <v>3113</v>
      </c>
      <c r="D160" s="155">
        <v>6121</v>
      </c>
      <c r="E160" s="56" t="s">
        <v>435</v>
      </c>
      <c r="F160" s="19">
        <v>6190</v>
      </c>
      <c r="G160" s="19">
        <v>50</v>
      </c>
      <c r="H160" s="19">
        <v>50</v>
      </c>
      <c r="I160" s="19">
        <v>0</v>
      </c>
      <c r="J160" s="19">
        <f t="shared" si="1"/>
        <v>6140</v>
      </c>
      <c r="K160" s="19"/>
      <c r="L160" s="140" t="s">
        <v>438</v>
      </c>
      <c r="M160" s="203" t="s">
        <v>6</v>
      </c>
      <c r="N160" s="105"/>
      <c r="O160" s="45"/>
      <c r="P160" s="45"/>
      <c r="Q160" s="46"/>
      <c r="R160" s="46"/>
      <c r="S160" s="46"/>
      <c r="T160" s="46"/>
      <c r="U160" s="46"/>
    </row>
    <row r="161" spans="1:21" s="26" customFormat="1" ht="38.25" customHeight="1">
      <c r="A161" s="32">
        <v>19</v>
      </c>
      <c r="B161" s="155">
        <v>5392</v>
      </c>
      <c r="C161" s="155">
        <v>3113</v>
      </c>
      <c r="D161" s="155">
        <v>6121</v>
      </c>
      <c r="E161" s="56" t="s">
        <v>434</v>
      </c>
      <c r="F161" s="19">
        <v>13300</v>
      </c>
      <c r="G161" s="19">
        <v>50</v>
      </c>
      <c r="H161" s="19">
        <v>50</v>
      </c>
      <c r="I161" s="19">
        <v>0</v>
      </c>
      <c r="J161" s="19">
        <f t="shared" si="1"/>
        <v>13250</v>
      </c>
      <c r="K161" s="19"/>
      <c r="L161" s="140" t="s">
        <v>438</v>
      </c>
      <c r="M161" s="203" t="s">
        <v>7</v>
      </c>
      <c r="N161" s="25"/>
      <c r="O161" s="45"/>
      <c r="P161" s="45"/>
      <c r="Q161" s="46"/>
      <c r="R161" s="46"/>
      <c r="S161" s="46"/>
      <c r="T161" s="46"/>
      <c r="U161" s="46"/>
    </row>
    <row r="162" spans="1:21" s="26" customFormat="1" ht="54.75" customHeight="1">
      <c r="A162" s="32">
        <v>20</v>
      </c>
      <c r="B162" s="155">
        <v>5298</v>
      </c>
      <c r="C162" s="155">
        <v>3111</v>
      </c>
      <c r="D162" s="155">
        <v>6121</v>
      </c>
      <c r="E162" s="56" t="s">
        <v>405</v>
      </c>
      <c r="F162" s="19">
        <v>4700</v>
      </c>
      <c r="G162" s="19">
        <v>50</v>
      </c>
      <c r="H162" s="19">
        <v>50</v>
      </c>
      <c r="I162" s="19">
        <v>0</v>
      </c>
      <c r="J162" s="19">
        <f t="shared" si="1"/>
        <v>4650</v>
      </c>
      <c r="K162" s="19"/>
      <c r="L162" s="140" t="s">
        <v>438</v>
      </c>
      <c r="M162" s="203" t="s">
        <v>8</v>
      </c>
      <c r="N162" s="25"/>
      <c r="O162" s="45"/>
      <c r="P162" s="45"/>
      <c r="Q162" s="46"/>
      <c r="R162" s="46"/>
      <c r="S162" s="46"/>
      <c r="T162" s="46"/>
      <c r="U162" s="46"/>
    </row>
    <row r="163" spans="1:21" s="26" customFormat="1" ht="48.75" customHeight="1">
      <c r="A163" s="32">
        <v>21</v>
      </c>
      <c r="B163" s="155">
        <v>4781</v>
      </c>
      <c r="C163" s="155">
        <v>2219</v>
      </c>
      <c r="D163" s="155">
        <v>6121</v>
      </c>
      <c r="E163" s="56" t="s">
        <v>133</v>
      </c>
      <c r="F163" s="19">
        <v>110800</v>
      </c>
      <c r="G163" s="19">
        <v>50</v>
      </c>
      <c r="H163" s="19">
        <v>50</v>
      </c>
      <c r="I163" s="19">
        <v>0</v>
      </c>
      <c r="J163" s="19">
        <f t="shared" si="1"/>
        <v>110750</v>
      </c>
      <c r="K163" s="19"/>
      <c r="L163" s="140" t="s">
        <v>438</v>
      </c>
      <c r="M163" s="203" t="s">
        <v>9</v>
      </c>
      <c r="N163" s="25"/>
      <c r="O163" s="45"/>
      <c r="P163" s="45"/>
      <c r="Q163" s="46"/>
      <c r="R163" s="46"/>
      <c r="S163" s="46"/>
      <c r="T163" s="46"/>
      <c r="U163" s="46"/>
    </row>
    <row r="164" spans="1:21" s="26" customFormat="1" ht="40.5" customHeight="1">
      <c r="A164" s="32">
        <v>22</v>
      </c>
      <c r="B164" s="157">
        <v>5159</v>
      </c>
      <c r="C164" s="158">
        <v>2321</v>
      </c>
      <c r="D164" s="158">
        <v>6121</v>
      </c>
      <c r="E164" s="56" t="s">
        <v>112</v>
      </c>
      <c r="F164" s="19">
        <v>850</v>
      </c>
      <c r="G164" s="18">
        <v>50</v>
      </c>
      <c r="H164" s="18">
        <v>50</v>
      </c>
      <c r="I164" s="18">
        <v>0</v>
      </c>
      <c r="J164" s="19">
        <f t="shared" si="1"/>
        <v>800</v>
      </c>
      <c r="K164" s="19"/>
      <c r="L164" s="67" t="s">
        <v>309</v>
      </c>
      <c r="M164" s="203" t="s">
        <v>10</v>
      </c>
      <c r="N164" s="25"/>
      <c r="O164" s="45"/>
      <c r="P164" s="45"/>
      <c r="Q164" s="46"/>
      <c r="R164" s="46"/>
      <c r="S164" s="46"/>
      <c r="T164" s="46"/>
      <c r="U164" s="46"/>
    </row>
    <row r="165" spans="1:21" s="26" customFormat="1" ht="44.25" customHeight="1">
      <c r="A165" s="32">
        <v>23</v>
      </c>
      <c r="B165" s="155">
        <v>5292</v>
      </c>
      <c r="C165" s="156">
        <v>3429</v>
      </c>
      <c r="D165" s="156">
        <v>6121</v>
      </c>
      <c r="E165" s="56" t="s">
        <v>158</v>
      </c>
      <c r="F165" s="19">
        <v>2400</v>
      </c>
      <c r="G165" s="19">
        <v>2400</v>
      </c>
      <c r="H165" s="19">
        <v>2400</v>
      </c>
      <c r="I165" s="67">
        <v>0</v>
      </c>
      <c r="J165" s="19">
        <f t="shared" si="1"/>
        <v>0</v>
      </c>
      <c r="K165" s="67"/>
      <c r="L165" s="67" t="s">
        <v>309</v>
      </c>
      <c r="M165" s="202" t="s">
        <v>159</v>
      </c>
      <c r="N165" s="25"/>
      <c r="O165" s="45"/>
      <c r="P165" s="45"/>
      <c r="Q165" s="46"/>
      <c r="R165" s="46"/>
      <c r="S165" s="46"/>
      <c r="T165" s="46"/>
      <c r="U165" s="46"/>
    </row>
    <row r="166" spans="1:21" s="26" customFormat="1" ht="44.25" customHeight="1">
      <c r="A166" s="32">
        <v>24</v>
      </c>
      <c r="B166" s="158">
        <v>5193</v>
      </c>
      <c r="C166" s="158">
        <v>2333</v>
      </c>
      <c r="D166" s="158">
        <v>6121</v>
      </c>
      <c r="E166" s="56" t="s">
        <v>124</v>
      </c>
      <c r="F166" s="19">
        <v>9500</v>
      </c>
      <c r="G166" s="19">
        <v>50</v>
      </c>
      <c r="H166" s="19">
        <v>50</v>
      </c>
      <c r="I166" s="67">
        <v>0</v>
      </c>
      <c r="J166" s="19">
        <f t="shared" si="1"/>
        <v>9450</v>
      </c>
      <c r="K166" s="67"/>
      <c r="L166" s="67" t="s">
        <v>309</v>
      </c>
      <c r="M166" s="202" t="s">
        <v>11</v>
      </c>
      <c r="N166" s="25"/>
      <c r="O166" s="45"/>
      <c r="P166" s="45"/>
      <c r="Q166" s="46"/>
      <c r="R166" s="46"/>
      <c r="S166" s="46"/>
      <c r="T166" s="46"/>
      <c r="U166" s="46"/>
    </row>
    <row r="167" spans="1:21" s="26" customFormat="1" ht="42.75" customHeight="1">
      <c r="A167" s="32">
        <v>25</v>
      </c>
      <c r="B167" s="155">
        <v>5225</v>
      </c>
      <c r="C167" s="156">
        <v>3421</v>
      </c>
      <c r="D167" s="158">
        <v>6121</v>
      </c>
      <c r="E167" s="107" t="s">
        <v>125</v>
      </c>
      <c r="F167" s="19">
        <v>1900</v>
      </c>
      <c r="G167" s="19">
        <v>50</v>
      </c>
      <c r="H167" s="19">
        <v>50</v>
      </c>
      <c r="I167" s="67">
        <v>0</v>
      </c>
      <c r="J167" s="19">
        <f t="shared" si="1"/>
        <v>1850</v>
      </c>
      <c r="K167" s="67"/>
      <c r="L167" s="67" t="s">
        <v>309</v>
      </c>
      <c r="M167" s="202" t="s">
        <v>12</v>
      </c>
      <c r="N167" s="25"/>
      <c r="O167" s="45"/>
      <c r="P167" s="45"/>
      <c r="Q167" s="46"/>
      <c r="R167" s="46"/>
      <c r="S167" s="46"/>
      <c r="T167" s="46"/>
      <c r="U167" s="46"/>
    </row>
    <row r="168" spans="1:21" s="26" customFormat="1" ht="42" customHeight="1">
      <c r="A168" s="32">
        <v>26</v>
      </c>
      <c r="B168" s="155"/>
      <c r="C168" s="155">
        <v>2219</v>
      </c>
      <c r="D168" s="155">
        <v>5171</v>
      </c>
      <c r="E168" s="115" t="s">
        <v>155</v>
      </c>
      <c r="F168" s="19">
        <v>4000</v>
      </c>
      <c r="G168" s="19">
        <v>4000</v>
      </c>
      <c r="H168" s="19">
        <v>4000</v>
      </c>
      <c r="I168" s="67">
        <v>0</v>
      </c>
      <c r="J168" s="19">
        <f t="shared" si="1"/>
        <v>0</v>
      </c>
      <c r="K168" s="67" t="s">
        <v>49</v>
      </c>
      <c r="L168" s="19" t="s">
        <v>47</v>
      </c>
      <c r="M168" s="202" t="s">
        <v>373</v>
      </c>
      <c r="N168" s="25"/>
      <c r="O168" s="45"/>
      <c r="P168" s="45"/>
      <c r="Q168" s="46"/>
      <c r="R168" s="46"/>
      <c r="S168" s="46"/>
      <c r="T168" s="46"/>
      <c r="U168" s="46"/>
    </row>
    <row r="169" spans="1:21" s="25" customFormat="1" ht="64.5" customHeight="1">
      <c r="A169" s="32">
        <v>27</v>
      </c>
      <c r="B169" s="231">
        <v>5090</v>
      </c>
      <c r="C169" s="235">
        <v>2219</v>
      </c>
      <c r="D169" s="235">
        <v>6121</v>
      </c>
      <c r="E169" s="56" t="s">
        <v>321</v>
      </c>
      <c r="F169" s="18">
        <v>83000</v>
      </c>
      <c r="G169" s="269">
        <v>50</v>
      </c>
      <c r="H169" s="269">
        <v>50</v>
      </c>
      <c r="I169" s="269">
        <v>0</v>
      </c>
      <c r="J169" s="19">
        <f t="shared" si="1"/>
        <v>82950</v>
      </c>
      <c r="K169" s="140"/>
      <c r="L169" s="18" t="s">
        <v>74</v>
      </c>
      <c r="M169" s="202" t="s">
        <v>374</v>
      </c>
      <c r="O169" s="45"/>
      <c r="P169" s="45"/>
      <c r="Q169" s="45"/>
      <c r="R169" s="45"/>
      <c r="S169" s="45"/>
      <c r="T169" s="45"/>
      <c r="U169" s="45"/>
    </row>
    <row r="170" spans="1:21" s="26" customFormat="1" ht="40.5" customHeight="1">
      <c r="A170" s="32">
        <v>28</v>
      </c>
      <c r="B170" s="153"/>
      <c r="C170" s="156">
        <v>2219</v>
      </c>
      <c r="D170" s="156">
        <v>6121</v>
      </c>
      <c r="E170" s="56" t="s">
        <v>322</v>
      </c>
      <c r="F170" s="18">
        <v>31000</v>
      </c>
      <c r="G170" s="269">
        <v>50</v>
      </c>
      <c r="H170" s="269">
        <v>50</v>
      </c>
      <c r="I170" s="103">
        <v>0</v>
      </c>
      <c r="J170" s="19">
        <f t="shared" si="1"/>
        <v>30950</v>
      </c>
      <c r="K170" s="140"/>
      <c r="L170" s="18" t="s">
        <v>74</v>
      </c>
      <c r="M170" s="202" t="s">
        <v>375</v>
      </c>
      <c r="N170" s="25"/>
      <c r="O170" s="45"/>
      <c r="P170" s="45"/>
      <c r="Q170" s="46"/>
      <c r="R170" s="46"/>
      <c r="S170" s="46"/>
      <c r="T170" s="46"/>
      <c r="U170" s="46"/>
    </row>
    <row r="171" spans="1:21" s="26" customFormat="1" ht="27.75" customHeight="1">
      <c r="A171" s="32">
        <v>29</v>
      </c>
      <c r="B171" s="155">
        <v>4811</v>
      </c>
      <c r="C171" s="155">
        <v>6409</v>
      </c>
      <c r="D171" s="155">
        <v>6121</v>
      </c>
      <c r="E171" s="115" t="s">
        <v>218</v>
      </c>
      <c r="F171" s="18">
        <v>10000</v>
      </c>
      <c r="G171" s="18">
        <v>10000</v>
      </c>
      <c r="H171" s="18">
        <v>10000</v>
      </c>
      <c r="I171" s="103">
        <v>0</v>
      </c>
      <c r="J171" s="19">
        <f t="shared" si="1"/>
        <v>0</v>
      </c>
      <c r="K171" s="129"/>
      <c r="L171" s="19"/>
      <c r="M171" s="202" t="s">
        <v>340</v>
      </c>
      <c r="N171" s="25"/>
      <c r="O171" s="45"/>
      <c r="P171" s="45"/>
      <c r="Q171" s="46"/>
      <c r="R171" s="46"/>
      <c r="S171" s="46"/>
      <c r="T171" s="46"/>
      <c r="U171" s="46"/>
    </row>
    <row r="172" spans="1:21" s="26" customFormat="1" ht="27" customHeight="1">
      <c r="A172" s="32">
        <v>30</v>
      </c>
      <c r="B172" s="155">
        <v>4957</v>
      </c>
      <c r="C172" s="155">
        <v>3421</v>
      </c>
      <c r="D172" s="155">
        <v>6121</v>
      </c>
      <c r="E172" s="56" t="s">
        <v>35</v>
      </c>
      <c r="F172" s="19">
        <v>1500</v>
      </c>
      <c r="G172" s="19">
        <v>1500</v>
      </c>
      <c r="H172" s="19">
        <v>1500</v>
      </c>
      <c r="I172" s="19">
        <v>0</v>
      </c>
      <c r="J172" s="19">
        <f t="shared" si="1"/>
        <v>0</v>
      </c>
      <c r="K172" s="67"/>
      <c r="L172" s="19" t="s">
        <v>339</v>
      </c>
      <c r="M172" s="214" t="s">
        <v>294</v>
      </c>
      <c r="N172" s="25"/>
      <c r="O172" s="45"/>
      <c r="P172" s="45"/>
      <c r="Q172" s="46"/>
      <c r="R172" s="46"/>
      <c r="S172" s="46"/>
      <c r="T172" s="46"/>
      <c r="U172" s="46"/>
    </row>
    <row r="173" spans="1:21" s="26" customFormat="1" ht="27.75" customHeight="1">
      <c r="A173" s="32">
        <v>31</v>
      </c>
      <c r="B173" s="155"/>
      <c r="C173" s="155">
        <v>3326</v>
      </c>
      <c r="D173" s="155">
        <v>5171</v>
      </c>
      <c r="E173" s="115" t="s">
        <v>275</v>
      </c>
      <c r="F173" s="19">
        <v>7000</v>
      </c>
      <c r="G173" s="19">
        <v>50</v>
      </c>
      <c r="H173" s="19">
        <v>50</v>
      </c>
      <c r="I173" s="19">
        <v>0</v>
      </c>
      <c r="J173" s="19">
        <f t="shared" si="1"/>
        <v>6950</v>
      </c>
      <c r="K173" s="67"/>
      <c r="L173" s="67"/>
      <c r="M173" s="202" t="s">
        <v>13</v>
      </c>
      <c r="N173" s="25"/>
      <c r="O173" s="45"/>
      <c r="P173" s="45"/>
      <c r="Q173" s="46"/>
      <c r="R173" s="46"/>
      <c r="S173" s="46"/>
      <c r="T173" s="46"/>
      <c r="U173" s="46"/>
    </row>
    <row r="174" spans="1:16" s="46" customFormat="1" ht="27.75" customHeight="1">
      <c r="A174" s="32">
        <v>35</v>
      </c>
      <c r="B174" s="155"/>
      <c r="C174" s="156"/>
      <c r="D174" s="155">
        <v>6121</v>
      </c>
      <c r="E174" s="56" t="s">
        <v>288</v>
      </c>
      <c r="F174" s="19">
        <v>150</v>
      </c>
      <c r="G174" s="19">
        <v>150</v>
      </c>
      <c r="H174" s="19">
        <v>150</v>
      </c>
      <c r="I174" s="19">
        <v>0</v>
      </c>
      <c r="J174" s="19">
        <v>0</v>
      </c>
      <c r="K174" s="19"/>
      <c r="L174" s="19"/>
      <c r="M174" s="286" t="s">
        <v>179</v>
      </c>
      <c r="N174" s="45"/>
      <c r="O174" s="45"/>
      <c r="P174" s="45"/>
    </row>
    <row r="175" spans="1:16" s="46" customFormat="1" ht="27.75" customHeight="1">
      <c r="A175" s="32">
        <v>36</v>
      </c>
      <c r="B175" s="155">
        <v>4811</v>
      </c>
      <c r="C175" s="155">
        <v>6409</v>
      </c>
      <c r="D175" s="155">
        <v>6121</v>
      </c>
      <c r="E175" s="322" t="s">
        <v>169</v>
      </c>
      <c r="F175" s="323">
        <v>125340</v>
      </c>
      <c r="G175" s="323">
        <v>9900</v>
      </c>
      <c r="H175" s="323">
        <v>9900</v>
      </c>
      <c r="I175" s="324">
        <v>0</v>
      </c>
      <c r="J175" s="325">
        <f>F175-G175</f>
        <v>115440</v>
      </c>
      <c r="K175" s="326"/>
      <c r="L175" s="325"/>
      <c r="M175" s="327" t="s">
        <v>170</v>
      </c>
      <c r="N175" s="45"/>
      <c r="O175" s="45"/>
      <c r="P175" s="45"/>
    </row>
    <row r="176" spans="1:16" s="46" customFormat="1" ht="27.75" customHeight="1">
      <c r="A176" s="32">
        <v>37</v>
      </c>
      <c r="B176" s="155">
        <v>4957</v>
      </c>
      <c r="C176" s="155">
        <v>3421</v>
      </c>
      <c r="D176" s="155">
        <v>6121</v>
      </c>
      <c r="E176" s="328" t="s">
        <v>171</v>
      </c>
      <c r="F176" s="325">
        <v>6470</v>
      </c>
      <c r="G176" s="325">
        <v>50</v>
      </c>
      <c r="H176" s="325">
        <v>50</v>
      </c>
      <c r="I176" s="325">
        <v>0</v>
      </c>
      <c r="J176" s="325">
        <f>F176-G176</f>
        <v>6420</v>
      </c>
      <c r="K176" s="329"/>
      <c r="L176" s="325" t="s">
        <v>339</v>
      </c>
      <c r="M176" s="327" t="s">
        <v>170</v>
      </c>
      <c r="N176" s="45"/>
      <c r="O176" s="45"/>
      <c r="P176" s="45"/>
    </row>
    <row r="177" spans="1:16" s="46" customFormat="1" ht="27.75" customHeight="1">
      <c r="A177" s="32">
        <v>37</v>
      </c>
      <c r="B177" s="155"/>
      <c r="C177" s="155">
        <v>3326</v>
      </c>
      <c r="D177" s="155">
        <v>5171</v>
      </c>
      <c r="E177" s="322" t="s">
        <v>172</v>
      </c>
      <c r="F177" s="325">
        <v>15430</v>
      </c>
      <c r="G177" s="325">
        <v>50</v>
      </c>
      <c r="H177" s="325">
        <v>50</v>
      </c>
      <c r="I177" s="325">
        <v>0</v>
      </c>
      <c r="J177" s="325">
        <f>F177-G177</f>
        <v>15380</v>
      </c>
      <c r="K177" s="329"/>
      <c r="L177" s="329"/>
      <c r="M177" s="327" t="s">
        <v>170</v>
      </c>
      <c r="N177" s="45"/>
      <c r="O177" s="45"/>
      <c r="P177" s="45"/>
    </row>
    <row r="178" spans="1:16" s="46" customFormat="1" ht="27.75" customHeight="1">
      <c r="A178" s="32">
        <v>38</v>
      </c>
      <c r="B178" s="155"/>
      <c r="C178" s="156"/>
      <c r="D178" s="155">
        <v>6121</v>
      </c>
      <c r="E178" s="328" t="s">
        <v>173</v>
      </c>
      <c r="F178" s="325">
        <v>66040</v>
      </c>
      <c r="G178" s="325">
        <v>8000</v>
      </c>
      <c r="H178" s="325">
        <v>8000</v>
      </c>
      <c r="I178" s="325">
        <v>0</v>
      </c>
      <c r="J178" s="325">
        <f>F178-G178</f>
        <v>58040</v>
      </c>
      <c r="K178" s="325"/>
      <c r="L178" s="325"/>
      <c r="M178" s="330" t="s">
        <v>174</v>
      </c>
      <c r="N178" s="45"/>
      <c r="O178" s="45"/>
      <c r="P178" s="45"/>
    </row>
    <row r="179" spans="1:16" s="46" customFormat="1" ht="27.75" customHeight="1">
      <c r="A179" s="37"/>
      <c r="B179" s="161"/>
      <c r="C179" s="166"/>
      <c r="D179" s="161"/>
      <c r="E179" s="11"/>
      <c r="F179" s="17"/>
      <c r="G179" s="17"/>
      <c r="H179" s="17"/>
      <c r="I179" s="17"/>
      <c r="J179" s="17"/>
      <c r="K179" s="17"/>
      <c r="L179" s="17"/>
      <c r="M179" s="321"/>
      <c r="N179" s="45"/>
      <c r="O179" s="45"/>
      <c r="P179" s="45"/>
    </row>
    <row r="180" spans="1:16" s="46" customFormat="1" ht="11.25" customHeight="1">
      <c r="A180" s="37"/>
      <c r="B180" s="161"/>
      <c r="C180" s="166"/>
      <c r="D180" s="166"/>
      <c r="E180" s="11"/>
      <c r="F180" s="17"/>
      <c r="G180" s="20"/>
      <c r="H180" s="20"/>
      <c r="I180" s="55"/>
      <c r="J180" s="17"/>
      <c r="K180" s="17"/>
      <c r="L180" s="17"/>
      <c r="M180" s="210"/>
      <c r="N180" s="45"/>
      <c r="O180" s="45"/>
      <c r="P180" s="45"/>
    </row>
    <row r="181" spans="1:21" s="26" customFormat="1" ht="15" customHeight="1">
      <c r="A181" s="37"/>
      <c r="B181" s="161"/>
      <c r="C181" s="166"/>
      <c r="D181" s="166"/>
      <c r="E181" s="11" t="s">
        <v>75</v>
      </c>
      <c r="F181" s="17"/>
      <c r="G181" s="19">
        <f>SUM(G143:G178)</f>
        <v>188350</v>
      </c>
      <c r="H181" s="19">
        <f>SUM(H143:H178)</f>
        <v>188350</v>
      </c>
      <c r="I181" s="19">
        <f>SUM(I143:I174)</f>
        <v>146100</v>
      </c>
      <c r="J181" s="19">
        <f>SUM(J143:J173)</f>
        <v>697886.6</v>
      </c>
      <c r="K181" s="17"/>
      <c r="L181" s="17"/>
      <c r="M181" s="210"/>
      <c r="N181" s="25"/>
      <c r="O181" s="45"/>
      <c r="P181" s="45"/>
      <c r="Q181" s="46"/>
      <c r="R181" s="46"/>
      <c r="S181" s="46"/>
      <c r="T181" s="46"/>
      <c r="U181" s="46"/>
    </row>
    <row r="182" spans="1:16" ht="16.5" thickBot="1">
      <c r="A182" s="37"/>
      <c r="B182" s="161"/>
      <c r="C182" s="161"/>
      <c r="D182" s="161"/>
      <c r="E182" s="151"/>
      <c r="F182" s="55"/>
      <c r="G182" s="55"/>
      <c r="H182" s="55"/>
      <c r="I182" s="55"/>
      <c r="J182" s="63"/>
      <c r="K182" s="130"/>
      <c r="L182" s="17"/>
      <c r="M182" s="210"/>
      <c r="N182" s="2"/>
      <c r="O182" s="12"/>
      <c r="P182" s="2"/>
    </row>
    <row r="183" spans="1:16" ht="16.5" thickBot="1">
      <c r="A183" s="10"/>
      <c r="B183" s="154"/>
      <c r="C183" s="168"/>
      <c r="D183" s="168"/>
      <c r="E183" s="15" t="s">
        <v>66</v>
      </c>
      <c r="F183" s="110"/>
      <c r="G183" s="76">
        <f>G181+G139</f>
        <v>488600.51</v>
      </c>
      <c r="H183" s="76">
        <f>H181+H139</f>
        <v>488600.51</v>
      </c>
      <c r="I183" s="76">
        <f>I181+I139</f>
        <v>221332</v>
      </c>
      <c r="J183" s="76">
        <f>J181+J139</f>
        <v>703706.6</v>
      </c>
      <c r="K183" s="17"/>
      <c r="L183" s="17"/>
      <c r="M183" s="206"/>
      <c r="N183" s="27"/>
      <c r="O183" s="12"/>
      <c r="P183" s="2"/>
    </row>
    <row r="184" spans="8:13" ht="15.75">
      <c r="H184" s="20"/>
      <c r="M184" s="212"/>
    </row>
    <row r="185" spans="1:14" s="12" customFormat="1" ht="18.75">
      <c r="A185" s="3" t="s">
        <v>232</v>
      </c>
      <c r="B185" s="154"/>
      <c r="C185" s="154"/>
      <c r="D185" s="154"/>
      <c r="E185" s="376" t="s">
        <v>233</v>
      </c>
      <c r="F185" s="16"/>
      <c r="G185" s="17"/>
      <c r="H185" s="17"/>
      <c r="I185" s="16"/>
      <c r="J185" s="17"/>
      <c r="K185" s="17"/>
      <c r="L185" s="17"/>
      <c r="M185" s="201"/>
      <c r="N185" s="27"/>
    </row>
    <row r="186" spans="1:14" s="12" customFormat="1" ht="20.25" customHeight="1">
      <c r="A186" s="32">
        <v>1</v>
      </c>
      <c r="B186" s="155">
        <v>30753</v>
      </c>
      <c r="C186" s="155">
        <v>3639</v>
      </c>
      <c r="D186" s="158">
        <v>6130</v>
      </c>
      <c r="E186" s="59" t="s">
        <v>234</v>
      </c>
      <c r="F186" s="19">
        <v>4340</v>
      </c>
      <c r="G186" s="19">
        <v>2170</v>
      </c>
      <c r="H186" s="19">
        <v>2170</v>
      </c>
      <c r="I186" s="19">
        <v>0</v>
      </c>
      <c r="J186" s="19">
        <v>0</v>
      </c>
      <c r="K186" s="19"/>
      <c r="L186" s="19" t="s">
        <v>36</v>
      </c>
      <c r="M186" s="202" t="s">
        <v>76</v>
      </c>
      <c r="N186" s="2"/>
    </row>
    <row r="187" spans="1:14" s="12" customFormat="1" ht="15.75" customHeight="1">
      <c r="A187" s="32">
        <v>2</v>
      </c>
      <c r="B187" s="155">
        <v>30753</v>
      </c>
      <c r="C187" s="169">
        <v>3639</v>
      </c>
      <c r="D187" s="158">
        <v>6130</v>
      </c>
      <c r="E187" s="59" t="s">
        <v>234</v>
      </c>
      <c r="F187" s="111">
        <v>1500</v>
      </c>
      <c r="G187" s="111">
        <v>750</v>
      </c>
      <c r="H187" s="111">
        <v>750</v>
      </c>
      <c r="I187" s="19">
        <v>0</v>
      </c>
      <c r="J187" s="19">
        <v>0</v>
      </c>
      <c r="K187" s="19"/>
      <c r="L187" s="19" t="s">
        <v>309</v>
      </c>
      <c r="M187" s="202" t="s">
        <v>77</v>
      </c>
      <c r="N187" s="2"/>
    </row>
    <row r="188" spans="1:14" s="12" customFormat="1" ht="14.25" customHeight="1">
      <c r="A188" s="32">
        <v>3</v>
      </c>
      <c r="B188" s="155">
        <v>33165</v>
      </c>
      <c r="C188" s="155">
        <v>3639</v>
      </c>
      <c r="D188" s="158">
        <v>6121</v>
      </c>
      <c r="E188" s="119" t="s">
        <v>310</v>
      </c>
      <c r="F188" s="21">
        <v>960</v>
      </c>
      <c r="G188" s="21">
        <v>960</v>
      </c>
      <c r="H188" s="21">
        <v>960</v>
      </c>
      <c r="I188" s="21">
        <v>0</v>
      </c>
      <c r="J188" s="21">
        <v>0</v>
      </c>
      <c r="K188" s="19"/>
      <c r="L188" s="19" t="s">
        <v>36</v>
      </c>
      <c r="M188" s="202" t="s">
        <v>78</v>
      </c>
      <c r="N188" s="2"/>
    </row>
    <row r="189" spans="1:14" s="12" customFormat="1" ht="19.5" customHeight="1">
      <c r="A189" s="32">
        <v>4</v>
      </c>
      <c r="B189" s="155"/>
      <c r="C189" s="155"/>
      <c r="D189" s="158"/>
      <c r="E189" s="59" t="s">
        <v>105</v>
      </c>
      <c r="F189" s="19">
        <v>69013</v>
      </c>
      <c r="G189" s="19">
        <v>69013</v>
      </c>
      <c r="H189" s="19">
        <v>69013</v>
      </c>
      <c r="I189" s="19">
        <v>0</v>
      </c>
      <c r="J189" s="19">
        <v>0</v>
      </c>
      <c r="K189" s="19"/>
      <c r="L189" s="19"/>
      <c r="M189" s="202" t="s">
        <v>79</v>
      </c>
      <c r="N189" s="2"/>
    </row>
    <row r="190" spans="1:14" s="12" customFormat="1" ht="83.25" customHeight="1">
      <c r="A190" s="32">
        <v>5</v>
      </c>
      <c r="B190" s="241">
        <v>35176</v>
      </c>
      <c r="C190" s="165">
        <v>3636</v>
      </c>
      <c r="D190" s="242">
        <v>6119</v>
      </c>
      <c r="E190" s="243" t="s">
        <v>248</v>
      </c>
      <c r="F190" s="67">
        <v>600</v>
      </c>
      <c r="G190" s="67">
        <v>600</v>
      </c>
      <c r="H190" s="67">
        <v>600</v>
      </c>
      <c r="I190" s="67">
        <v>300</v>
      </c>
      <c r="J190" s="67">
        <v>0</v>
      </c>
      <c r="K190" s="67"/>
      <c r="L190" s="244" t="s">
        <v>312</v>
      </c>
      <c r="M190" s="215" t="s">
        <v>53</v>
      </c>
      <c r="N190" s="2"/>
    </row>
    <row r="191" spans="1:14" s="12" customFormat="1" ht="71.25" customHeight="1">
      <c r="A191" s="32">
        <v>6</v>
      </c>
      <c r="B191" s="169">
        <v>35176</v>
      </c>
      <c r="C191" s="155">
        <v>3636</v>
      </c>
      <c r="D191" s="158">
        <v>6122</v>
      </c>
      <c r="E191" s="59" t="s">
        <v>54</v>
      </c>
      <c r="F191" s="111">
        <v>1200</v>
      </c>
      <c r="G191" s="111">
        <v>1200</v>
      </c>
      <c r="H191" s="111">
        <v>1200</v>
      </c>
      <c r="I191" s="19">
        <v>700</v>
      </c>
      <c r="J191" s="19">
        <v>0</v>
      </c>
      <c r="K191" s="19"/>
      <c r="L191" s="127" t="s">
        <v>312</v>
      </c>
      <c r="M191" s="202" t="s">
        <v>292</v>
      </c>
      <c r="N191" s="2"/>
    </row>
    <row r="192" spans="1:24" s="12" customFormat="1" ht="40.5" customHeight="1">
      <c r="A192" s="32">
        <v>7</v>
      </c>
      <c r="B192" s="169"/>
      <c r="C192" s="158">
        <v>5311</v>
      </c>
      <c r="D192" s="170">
        <v>6122</v>
      </c>
      <c r="E192" s="117" t="s">
        <v>16</v>
      </c>
      <c r="F192" s="108">
        <v>120</v>
      </c>
      <c r="G192" s="108">
        <v>120</v>
      </c>
      <c r="H192" s="108">
        <v>120</v>
      </c>
      <c r="I192" s="108">
        <v>0</v>
      </c>
      <c r="J192" s="19">
        <v>0</v>
      </c>
      <c r="K192" s="142"/>
      <c r="L192" s="18" t="s">
        <v>190</v>
      </c>
      <c r="M192" s="216" t="s">
        <v>376</v>
      </c>
      <c r="N192" s="2"/>
      <c r="O192" s="38"/>
      <c r="P192" s="40"/>
      <c r="Q192" s="47"/>
      <c r="R192" s="48"/>
      <c r="S192" s="48"/>
      <c r="T192" s="48"/>
      <c r="U192" s="48"/>
      <c r="V192" s="48"/>
      <c r="W192" s="48"/>
      <c r="X192" s="49"/>
    </row>
    <row r="193" spans="1:24" s="12" customFormat="1" ht="27" customHeight="1">
      <c r="A193" s="32">
        <v>8</v>
      </c>
      <c r="B193" s="169"/>
      <c r="C193" s="158"/>
      <c r="D193" s="156"/>
      <c r="E193" s="13" t="s">
        <v>106</v>
      </c>
      <c r="F193" s="19">
        <v>3500</v>
      </c>
      <c r="G193" s="19">
        <v>500</v>
      </c>
      <c r="H193" s="19">
        <v>500</v>
      </c>
      <c r="I193" s="108">
        <v>0</v>
      </c>
      <c r="J193" s="18">
        <v>3000</v>
      </c>
      <c r="K193" s="18"/>
      <c r="L193" s="142"/>
      <c r="M193" s="202" t="s">
        <v>377</v>
      </c>
      <c r="N193" s="2"/>
      <c r="O193" s="38"/>
      <c r="P193" s="40"/>
      <c r="Q193" s="47"/>
      <c r="R193" s="48"/>
      <c r="S193" s="48"/>
      <c r="T193" s="48"/>
      <c r="U193" s="48"/>
      <c r="V193" s="48"/>
      <c r="W193" s="48"/>
      <c r="X193" s="49"/>
    </row>
    <row r="194" spans="1:24" s="12" customFormat="1" ht="18" customHeight="1">
      <c r="A194" s="32">
        <v>9</v>
      </c>
      <c r="B194" s="169"/>
      <c r="C194" s="158">
        <v>3312</v>
      </c>
      <c r="D194" s="156">
        <v>6121</v>
      </c>
      <c r="E194" s="13" t="s">
        <v>80</v>
      </c>
      <c r="F194" s="19">
        <v>597</v>
      </c>
      <c r="G194" s="19">
        <v>597</v>
      </c>
      <c r="H194" s="19">
        <v>597</v>
      </c>
      <c r="I194" s="18">
        <v>0</v>
      </c>
      <c r="J194" s="18">
        <f>F194-G194</f>
        <v>0</v>
      </c>
      <c r="K194" s="18"/>
      <c r="L194" s="142"/>
      <c r="M194" s="202" t="s">
        <v>378</v>
      </c>
      <c r="N194" s="2"/>
      <c r="O194" s="38"/>
      <c r="P194" s="40"/>
      <c r="Q194" s="47"/>
      <c r="R194" s="48"/>
      <c r="S194" s="48"/>
      <c r="T194" s="48"/>
      <c r="U194" s="48"/>
      <c r="V194" s="48"/>
      <c r="W194" s="48"/>
      <c r="X194" s="49"/>
    </row>
    <row r="195" spans="1:24" s="12" customFormat="1" ht="21" customHeight="1">
      <c r="A195" s="32">
        <v>10</v>
      </c>
      <c r="B195" s="169"/>
      <c r="C195" s="158">
        <v>3312</v>
      </c>
      <c r="D195" s="156"/>
      <c r="E195" s="59" t="s">
        <v>98</v>
      </c>
      <c r="F195" s="19">
        <v>1100</v>
      </c>
      <c r="G195" s="19">
        <v>550</v>
      </c>
      <c r="H195" s="19">
        <v>550</v>
      </c>
      <c r="I195" s="18">
        <v>0</v>
      </c>
      <c r="J195" s="18">
        <f>F195-G195</f>
        <v>550</v>
      </c>
      <c r="K195" s="18"/>
      <c r="L195" s="142"/>
      <c r="M195" s="202" t="s">
        <v>379</v>
      </c>
      <c r="N195" s="2"/>
      <c r="O195" s="38"/>
      <c r="P195" s="40"/>
      <c r="Q195" s="47"/>
      <c r="R195" s="48"/>
      <c r="S195" s="48"/>
      <c r="T195" s="48"/>
      <c r="U195" s="48"/>
      <c r="V195" s="48"/>
      <c r="W195" s="48"/>
      <c r="X195" s="49"/>
    </row>
    <row r="196" spans="1:24" s="12" customFormat="1" ht="29.25" customHeight="1">
      <c r="A196" s="32">
        <v>11</v>
      </c>
      <c r="B196" s="155"/>
      <c r="C196" s="155">
        <v>6171</v>
      </c>
      <c r="D196" s="158">
        <v>6111</v>
      </c>
      <c r="E196" s="56" t="s">
        <v>381</v>
      </c>
      <c r="F196" s="18">
        <v>55520</v>
      </c>
      <c r="G196" s="18">
        <v>23750</v>
      </c>
      <c r="H196" s="18">
        <v>23750</v>
      </c>
      <c r="I196" s="19">
        <v>24137</v>
      </c>
      <c r="J196" s="18">
        <f>F196-G196</f>
        <v>31770</v>
      </c>
      <c r="K196" s="140"/>
      <c r="L196" s="140" t="s">
        <v>438</v>
      </c>
      <c r="M196" s="202" t="s">
        <v>380</v>
      </c>
      <c r="N196" s="2"/>
      <c r="O196" s="38"/>
      <c r="P196" s="40"/>
      <c r="Q196" s="47"/>
      <c r="R196" s="48"/>
      <c r="S196" s="48"/>
      <c r="T196" s="48"/>
      <c r="U196" s="48"/>
      <c r="V196" s="48"/>
      <c r="W196" s="48"/>
      <c r="X196" s="49"/>
    </row>
    <row r="197" spans="1:14" s="12" customFormat="1" ht="15.75">
      <c r="A197" s="141"/>
      <c r="B197" s="171"/>
      <c r="C197" s="171"/>
      <c r="D197" s="171"/>
      <c r="E197" s="11" t="s">
        <v>343</v>
      </c>
      <c r="F197" s="17"/>
      <c r="G197" s="19">
        <f>SUM(G186:G196)</f>
        <v>100210</v>
      </c>
      <c r="H197" s="19">
        <f>SUM(H186:H196)</f>
        <v>100210</v>
      </c>
      <c r="I197" s="19">
        <f>SUM(I186:I196)</f>
        <v>25137</v>
      </c>
      <c r="J197" s="19">
        <f>SUM(J186:J196)</f>
        <v>35320</v>
      </c>
      <c r="K197" s="17"/>
      <c r="L197" s="17"/>
      <c r="M197" s="201"/>
      <c r="N197" s="2"/>
    </row>
    <row r="198" spans="1:14" s="12" customFormat="1" ht="16.5" thickBot="1">
      <c r="A198" s="141"/>
      <c r="B198" s="171"/>
      <c r="C198" s="171"/>
      <c r="D198" s="171"/>
      <c r="E198" s="31"/>
      <c r="F198" s="20"/>
      <c r="G198" s="20"/>
      <c r="H198" s="20"/>
      <c r="I198" s="20"/>
      <c r="J198" s="17"/>
      <c r="K198" s="17"/>
      <c r="L198" s="17"/>
      <c r="M198" s="201"/>
      <c r="N198" s="2"/>
    </row>
    <row r="199" spans="1:14" s="12" customFormat="1" ht="16.5" thickBot="1">
      <c r="A199" s="9"/>
      <c r="B199" s="160"/>
      <c r="C199" s="160"/>
      <c r="D199" s="160"/>
      <c r="E199" s="152" t="s">
        <v>327</v>
      </c>
      <c r="F199" s="20"/>
      <c r="G199" s="76">
        <f>G197+G183</f>
        <v>588810.51</v>
      </c>
      <c r="H199" s="76">
        <f>H197+H183</f>
        <v>588810.51</v>
      </c>
      <c r="I199" s="76">
        <f>I197+I183</f>
        <v>246469</v>
      </c>
      <c r="J199" s="77">
        <f>J197+J183</f>
        <v>739026.6</v>
      </c>
      <c r="K199" s="17"/>
      <c r="L199" s="17"/>
      <c r="M199" s="207"/>
      <c r="N199" s="2"/>
    </row>
    <row r="200" spans="1:14" s="12" customFormat="1" ht="15.75">
      <c r="A200" s="9"/>
      <c r="B200" s="160"/>
      <c r="C200" s="160"/>
      <c r="D200" s="160"/>
      <c r="E200" s="11"/>
      <c r="F200" s="20"/>
      <c r="G200" s="20"/>
      <c r="H200" s="20"/>
      <c r="I200" s="110"/>
      <c r="J200" s="20"/>
      <c r="K200" s="20"/>
      <c r="L200" s="20"/>
      <c r="M200" s="217"/>
      <c r="N200" s="2"/>
    </row>
    <row r="201" spans="1:14" s="12" customFormat="1" ht="15.75">
      <c r="A201" s="1"/>
      <c r="B201" s="153"/>
      <c r="C201" s="153"/>
      <c r="D201" s="153"/>
      <c r="E201" s="14"/>
      <c r="F201" s="16"/>
      <c r="G201" s="17"/>
      <c r="H201" s="17"/>
      <c r="I201" s="16"/>
      <c r="J201" s="20"/>
      <c r="K201" s="20"/>
      <c r="L201" s="20"/>
      <c r="M201" s="201"/>
      <c r="N201" s="2"/>
    </row>
    <row r="202" spans="1:14" s="12" customFormat="1" ht="18.75">
      <c r="A202" s="3" t="s">
        <v>344</v>
      </c>
      <c r="B202" s="154"/>
      <c r="C202" s="154"/>
      <c r="D202" s="154"/>
      <c r="E202" s="331" t="s">
        <v>28</v>
      </c>
      <c r="F202" s="16"/>
      <c r="G202" s="17"/>
      <c r="H202" s="17"/>
      <c r="I202" s="16"/>
      <c r="J202" s="16"/>
      <c r="K202" s="16"/>
      <c r="L202" s="16"/>
      <c r="M202" s="201"/>
      <c r="N202" s="2"/>
    </row>
    <row r="203" spans="1:14" s="12" customFormat="1" ht="31.5">
      <c r="A203" s="42">
        <v>1</v>
      </c>
      <c r="B203" s="158">
        <v>34401</v>
      </c>
      <c r="C203" s="155">
        <v>2321</v>
      </c>
      <c r="D203" s="155">
        <v>6121</v>
      </c>
      <c r="E203" s="59" t="s">
        <v>342</v>
      </c>
      <c r="F203" s="19">
        <v>1040</v>
      </c>
      <c r="G203" s="19">
        <v>1040</v>
      </c>
      <c r="H203" s="19">
        <v>1040</v>
      </c>
      <c r="I203" s="18">
        <v>0</v>
      </c>
      <c r="J203" s="18">
        <v>0</v>
      </c>
      <c r="K203" s="18"/>
      <c r="L203" s="18"/>
      <c r="M203" s="202" t="s">
        <v>69</v>
      </c>
      <c r="N203" s="2"/>
    </row>
    <row r="204" spans="1:14" s="12" customFormat="1" ht="31.5">
      <c r="A204" s="42">
        <v>2</v>
      </c>
      <c r="B204" s="158"/>
      <c r="C204" s="155"/>
      <c r="D204" s="155"/>
      <c r="E204" s="59" t="s">
        <v>315</v>
      </c>
      <c r="F204" s="19">
        <v>7000</v>
      </c>
      <c r="G204" s="19">
        <v>7000</v>
      </c>
      <c r="H204" s="19">
        <v>7000</v>
      </c>
      <c r="I204" s="18">
        <v>0</v>
      </c>
      <c r="J204" s="18">
        <v>0</v>
      </c>
      <c r="K204" s="18"/>
      <c r="L204" s="18"/>
      <c r="M204" s="213"/>
      <c r="N204" s="2"/>
    </row>
    <row r="205" spans="1:14" s="12" customFormat="1" ht="35.25" customHeight="1">
      <c r="A205" s="42">
        <v>3</v>
      </c>
      <c r="B205" s="158">
        <v>5216</v>
      </c>
      <c r="C205" s="155">
        <v>2221</v>
      </c>
      <c r="D205" s="155">
        <v>6313</v>
      </c>
      <c r="E205" s="172" t="s">
        <v>126</v>
      </c>
      <c r="F205" s="19">
        <v>24200</v>
      </c>
      <c r="G205" s="19">
        <v>14584</v>
      </c>
      <c r="H205" s="19">
        <v>14584</v>
      </c>
      <c r="I205" s="19">
        <v>0</v>
      </c>
      <c r="J205" s="19">
        <v>0</v>
      </c>
      <c r="K205" s="19"/>
      <c r="L205" s="142" t="s">
        <v>47</v>
      </c>
      <c r="M205" s="202" t="s">
        <v>81</v>
      </c>
      <c r="N205" s="2"/>
    </row>
    <row r="206" spans="1:14" s="12" customFormat="1" ht="33.75" customHeight="1">
      <c r="A206" s="42">
        <v>4</v>
      </c>
      <c r="B206" s="158"/>
      <c r="C206" s="155">
        <v>2271</v>
      </c>
      <c r="D206" s="155">
        <v>6313</v>
      </c>
      <c r="E206" s="172" t="s">
        <v>127</v>
      </c>
      <c r="F206" s="19">
        <v>371240</v>
      </c>
      <c r="G206" s="19">
        <v>50760</v>
      </c>
      <c r="H206" s="19">
        <v>50760</v>
      </c>
      <c r="I206" s="19">
        <v>0</v>
      </c>
      <c r="J206" s="19">
        <v>28000</v>
      </c>
      <c r="K206" s="19"/>
      <c r="L206" s="142" t="s">
        <v>47</v>
      </c>
      <c r="M206" s="202" t="s">
        <v>359</v>
      </c>
      <c r="N206" s="2"/>
    </row>
    <row r="207" spans="1:13" s="12" customFormat="1" ht="15.75">
      <c r="A207" s="8"/>
      <c r="B207" s="161"/>
      <c r="C207" s="161"/>
      <c r="D207" s="161"/>
      <c r="E207" s="11"/>
      <c r="F207" s="17"/>
      <c r="G207" s="17"/>
      <c r="H207" s="57"/>
      <c r="I207" s="58"/>
      <c r="J207" s="17"/>
      <c r="K207" s="17"/>
      <c r="L207" s="139"/>
      <c r="M207" s="205"/>
    </row>
    <row r="208" spans="1:16" ht="15.75">
      <c r="A208" s="8"/>
      <c r="B208" s="160"/>
      <c r="C208" s="160"/>
      <c r="D208" s="160"/>
      <c r="E208" s="11" t="s">
        <v>45</v>
      </c>
      <c r="F208" s="17"/>
      <c r="G208" s="19">
        <f>SUM(G203:G207)</f>
        <v>73384</v>
      </c>
      <c r="H208" s="19">
        <f>SUM(H203:H207)</f>
        <v>73384</v>
      </c>
      <c r="I208" s="19">
        <f>SUM(I203:I207)</f>
        <v>0</v>
      </c>
      <c r="J208" s="19">
        <f>SUM(J203:J203)</f>
        <v>0</v>
      </c>
      <c r="K208" s="17"/>
      <c r="L208" s="17"/>
      <c r="N208" s="2"/>
      <c r="O208" s="12"/>
      <c r="P208" s="2"/>
    </row>
    <row r="209" spans="1:16" ht="16.5" thickBot="1">
      <c r="A209" s="8"/>
      <c r="B209" s="160"/>
      <c r="C209" s="160"/>
      <c r="D209" s="160"/>
      <c r="E209" s="31"/>
      <c r="F209" s="20"/>
      <c r="G209" s="20"/>
      <c r="H209" s="20"/>
      <c r="I209" s="20"/>
      <c r="J209" s="17"/>
      <c r="K209" s="17"/>
      <c r="L209" s="17"/>
      <c r="N209" s="2"/>
      <c r="O209" s="12"/>
      <c r="P209" s="2"/>
    </row>
    <row r="210" spans="1:16" ht="16.5" thickBot="1">
      <c r="A210" s="8"/>
      <c r="B210" s="160"/>
      <c r="C210" s="160"/>
      <c r="D210" s="160"/>
      <c r="E210" s="152" t="s">
        <v>29</v>
      </c>
      <c r="F210" s="20"/>
      <c r="G210" s="76">
        <f>G208+G199</f>
        <v>662194.51</v>
      </c>
      <c r="H210" s="76">
        <f>H208+H199</f>
        <v>662194.51</v>
      </c>
      <c r="I210" s="135">
        <f>I208+I199</f>
        <v>246469</v>
      </c>
      <c r="J210" s="77">
        <f>J208+J199</f>
        <v>739026.6</v>
      </c>
      <c r="K210" s="17"/>
      <c r="L210" s="17"/>
      <c r="M210" s="207"/>
      <c r="N210" s="2"/>
      <c r="O210" s="12"/>
      <c r="P210" s="2"/>
    </row>
    <row r="211" spans="1:16" ht="15.75">
      <c r="A211" s="8"/>
      <c r="B211" s="161"/>
      <c r="C211" s="161"/>
      <c r="D211" s="161"/>
      <c r="F211" s="17"/>
      <c r="G211" s="17"/>
      <c r="H211" s="20"/>
      <c r="J211" s="17"/>
      <c r="K211" s="17"/>
      <c r="L211" s="17"/>
      <c r="N211" s="2"/>
      <c r="O211" s="12"/>
      <c r="P211" s="2"/>
    </row>
    <row r="212" spans="1:16" ht="18.75">
      <c r="A212" s="173" t="s">
        <v>30</v>
      </c>
      <c r="B212" s="161"/>
      <c r="C212" s="161"/>
      <c r="D212" s="161"/>
      <c r="E212" s="377" t="s">
        <v>92</v>
      </c>
      <c r="F212" s="20"/>
      <c r="G212" s="17"/>
      <c r="H212" s="20"/>
      <c r="N212" s="2"/>
      <c r="O212" s="12"/>
      <c r="P212" s="2"/>
    </row>
    <row r="213" spans="1:16" ht="36.75" customHeight="1">
      <c r="A213" s="174">
        <v>1</v>
      </c>
      <c r="B213" s="155">
        <v>5305</v>
      </c>
      <c r="C213" s="155">
        <v>3612</v>
      </c>
      <c r="D213" s="155">
        <v>6121</v>
      </c>
      <c r="E213" s="56" t="s">
        <v>229</v>
      </c>
      <c r="F213" s="18">
        <v>20000</v>
      </c>
      <c r="G213" s="18">
        <v>5650</v>
      </c>
      <c r="H213" s="18">
        <v>5650</v>
      </c>
      <c r="I213" s="19">
        <v>0</v>
      </c>
      <c r="J213" s="19">
        <f>F213-G213</f>
        <v>14350</v>
      </c>
      <c r="K213" s="19"/>
      <c r="L213" s="19"/>
      <c r="M213" s="202" t="s">
        <v>382</v>
      </c>
      <c r="N213" s="2"/>
      <c r="O213" s="12"/>
      <c r="P213" s="2"/>
    </row>
    <row r="214" spans="1:16" ht="25.5">
      <c r="A214" s="53">
        <v>2</v>
      </c>
      <c r="B214" s="155"/>
      <c r="C214" s="155">
        <v>3612</v>
      </c>
      <c r="D214" s="155">
        <v>6121</v>
      </c>
      <c r="E214" s="56" t="s">
        <v>70</v>
      </c>
      <c r="F214" s="18">
        <v>10000</v>
      </c>
      <c r="G214" s="18">
        <v>350</v>
      </c>
      <c r="H214" s="18">
        <v>350</v>
      </c>
      <c r="I214" s="19">
        <v>0</v>
      </c>
      <c r="J214" s="19">
        <f>F214-G214</f>
        <v>9650</v>
      </c>
      <c r="K214" s="19"/>
      <c r="L214" s="19"/>
      <c r="M214" s="202" t="s">
        <v>383</v>
      </c>
      <c r="N214" s="2"/>
      <c r="O214" s="12"/>
      <c r="P214" s="2"/>
    </row>
    <row r="215" spans="1:16" ht="15.75">
      <c r="A215" s="174">
        <v>3</v>
      </c>
      <c r="B215" s="155"/>
      <c r="C215" s="155">
        <v>3612</v>
      </c>
      <c r="D215" s="155">
        <v>6121</v>
      </c>
      <c r="E215" s="56" t="s">
        <v>71</v>
      </c>
      <c r="F215" s="18">
        <v>8000</v>
      </c>
      <c r="G215" s="18">
        <v>6000</v>
      </c>
      <c r="H215" s="18">
        <v>6000</v>
      </c>
      <c r="I215" s="19">
        <v>0</v>
      </c>
      <c r="J215" s="19">
        <f>F215-G215</f>
        <v>2000</v>
      </c>
      <c r="K215" s="19"/>
      <c r="L215" s="19"/>
      <c r="M215" s="202" t="s">
        <v>72</v>
      </c>
      <c r="N215" s="2"/>
      <c r="O215" s="12"/>
      <c r="P215" s="2"/>
    </row>
    <row r="216" spans="1:16" ht="63.75">
      <c r="A216" s="290">
        <v>4</v>
      </c>
      <c r="B216" s="231"/>
      <c r="C216" s="231">
        <v>3612</v>
      </c>
      <c r="D216" s="231">
        <v>6121</v>
      </c>
      <c r="E216" s="56" t="s">
        <v>311</v>
      </c>
      <c r="F216" s="18">
        <v>8400</v>
      </c>
      <c r="G216" s="18">
        <v>8400</v>
      </c>
      <c r="H216" s="18">
        <v>8400</v>
      </c>
      <c r="I216" s="19">
        <v>2400</v>
      </c>
      <c r="J216" s="19">
        <f>F216-G216</f>
        <v>0</v>
      </c>
      <c r="K216" s="19"/>
      <c r="L216" s="52" t="s">
        <v>46</v>
      </c>
      <c r="M216" s="203" t="s">
        <v>384</v>
      </c>
      <c r="N216" s="2"/>
      <c r="O216" s="12"/>
      <c r="P216" s="2"/>
    </row>
    <row r="217" spans="1:16" ht="15.75">
      <c r="A217" s="104"/>
      <c r="B217" s="161"/>
      <c r="C217" s="161"/>
      <c r="D217" s="161"/>
      <c r="E217" s="11"/>
      <c r="F217" s="55"/>
      <c r="G217" s="55"/>
      <c r="H217" s="55"/>
      <c r="I217" s="17"/>
      <c r="J217" s="17"/>
      <c r="K217" s="17"/>
      <c r="L217" s="17"/>
      <c r="M217" s="210"/>
      <c r="N217" s="2"/>
      <c r="O217" s="12"/>
      <c r="P217" s="2"/>
    </row>
    <row r="218" spans="1:16" ht="15.75">
      <c r="A218" s="197"/>
      <c r="B218" s="161"/>
      <c r="C218" s="161"/>
      <c r="D218" s="161"/>
      <c r="E218" s="11" t="s">
        <v>362</v>
      </c>
      <c r="F218" s="198"/>
      <c r="G218" s="18">
        <f>SUM(G213:G217)</f>
        <v>20400</v>
      </c>
      <c r="H218" s="18">
        <f>SUM(H213:H217)</f>
        <v>20400</v>
      </c>
      <c r="I218" s="18">
        <f>SUM(I213:I217)</f>
        <v>2400</v>
      </c>
      <c r="J218" s="17"/>
      <c r="K218" s="17"/>
      <c r="L218" s="17"/>
      <c r="M218" s="210"/>
      <c r="N218" s="2"/>
      <c r="O218" s="12"/>
      <c r="P218" s="2"/>
    </row>
    <row r="219" spans="1:15" s="2" customFormat="1" ht="16.5" thickBot="1">
      <c r="A219" s="104"/>
      <c r="B219" s="161"/>
      <c r="C219" s="161"/>
      <c r="D219" s="161"/>
      <c r="E219" s="11"/>
      <c r="F219" s="55"/>
      <c r="G219" s="55"/>
      <c r="H219" s="55"/>
      <c r="I219" s="55"/>
      <c r="J219" s="17"/>
      <c r="K219" s="17"/>
      <c r="L219" s="17"/>
      <c r="M219" s="210"/>
      <c r="O219" s="12"/>
    </row>
    <row r="220" spans="5:16" ht="16.5" thickBot="1">
      <c r="E220" s="152" t="s">
        <v>328</v>
      </c>
      <c r="F220" s="17"/>
      <c r="G220" s="76">
        <f>G210+G218</f>
        <v>682594.51</v>
      </c>
      <c r="H220" s="76">
        <f>H210+H218</f>
        <v>682594.51</v>
      </c>
      <c r="I220" s="76">
        <f>I210+I218</f>
        <v>248869</v>
      </c>
      <c r="J220" s="76">
        <f>J210+J218</f>
        <v>739026.6</v>
      </c>
      <c r="K220" s="17"/>
      <c r="L220" s="17"/>
      <c r="N220" s="2"/>
      <c r="O220" s="12"/>
      <c r="P220" s="2"/>
    </row>
    <row r="221" spans="6:16" ht="15.75">
      <c r="F221" s="20"/>
      <c r="K221" s="17"/>
      <c r="L221" s="17"/>
      <c r="N221" s="2"/>
      <c r="O221" s="12"/>
      <c r="P221" s="2"/>
    </row>
    <row r="222" spans="6:16" ht="15.75">
      <c r="F222" s="17"/>
      <c r="G222" s="17"/>
      <c r="H222" s="17"/>
      <c r="N222" s="2"/>
      <c r="O222" s="12"/>
      <c r="P222" s="2"/>
    </row>
    <row r="223" spans="1:16" ht="18.75">
      <c r="A223" s="3" t="s">
        <v>240</v>
      </c>
      <c r="B223" s="154"/>
      <c r="C223" s="154"/>
      <c r="D223" s="154"/>
      <c r="E223" s="331" t="s">
        <v>93</v>
      </c>
      <c r="F223" s="175"/>
      <c r="G223" s="17"/>
      <c r="H223" s="122"/>
      <c r="N223" s="2"/>
      <c r="O223" s="12"/>
      <c r="P223" s="2"/>
    </row>
    <row r="224" spans="1:16" ht="15.75">
      <c r="A224" s="34">
        <v>1</v>
      </c>
      <c r="B224" s="155">
        <v>395</v>
      </c>
      <c r="C224" s="155">
        <v>2310</v>
      </c>
      <c r="D224" s="155">
        <v>6121</v>
      </c>
      <c r="E224" s="56" t="s">
        <v>242</v>
      </c>
      <c r="F224" s="43">
        <v>1000</v>
      </c>
      <c r="G224" s="43">
        <v>1000</v>
      </c>
      <c r="H224" s="43">
        <v>1000</v>
      </c>
      <c r="I224" s="19">
        <v>0</v>
      </c>
      <c r="J224" s="19">
        <f>F224-G224</f>
        <v>0</v>
      </c>
      <c r="K224" s="19" t="s">
        <v>336</v>
      </c>
      <c r="L224" s="19"/>
      <c r="M224" s="73" t="s">
        <v>183</v>
      </c>
      <c r="N224" s="2"/>
      <c r="O224" s="12"/>
      <c r="P224" s="2"/>
    </row>
    <row r="225" spans="1:16" ht="63">
      <c r="A225" s="34">
        <v>2</v>
      </c>
      <c r="B225" s="155">
        <v>995</v>
      </c>
      <c r="C225" s="155">
        <v>2321</v>
      </c>
      <c r="D225" s="155">
        <v>6121</v>
      </c>
      <c r="E225" s="56" t="s">
        <v>130</v>
      </c>
      <c r="F225" s="121">
        <v>10667</v>
      </c>
      <c r="G225" s="121">
        <v>3000</v>
      </c>
      <c r="H225" s="121">
        <v>3000</v>
      </c>
      <c r="I225" s="19">
        <v>0</v>
      </c>
      <c r="J225" s="19">
        <f aca="true" t="shared" si="2" ref="J225:J231">F225-G225</f>
        <v>7667</v>
      </c>
      <c r="K225" s="19" t="s">
        <v>336</v>
      </c>
      <c r="L225" s="19"/>
      <c r="M225" s="73" t="s">
        <v>131</v>
      </c>
      <c r="N225" s="2"/>
      <c r="O225" s="12"/>
      <c r="P225" s="2"/>
    </row>
    <row r="226" spans="1:13" ht="47.25">
      <c r="A226" s="34">
        <v>3</v>
      </c>
      <c r="B226" s="155">
        <v>5175</v>
      </c>
      <c r="C226" s="155">
        <v>2321</v>
      </c>
      <c r="D226" s="155">
        <v>6121</v>
      </c>
      <c r="E226" s="56" t="s">
        <v>230</v>
      </c>
      <c r="F226" s="43">
        <v>1000</v>
      </c>
      <c r="G226" s="43">
        <v>1000</v>
      </c>
      <c r="H226" s="43">
        <v>1000</v>
      </c>
      <c r="I226" s="19">
        <v>0</v>
      </c>
      <c r="J226" s="19">
        <f t="shared" si="2"/>
        <v>0</v>
      </c>
      <c r="K226" s="19" t="s">
        <v>132</v>
      </c>
      <c r="L226" s="19"/>
      <c r="M226" s="73" t="s">
        <v>186</v>
      </c>
    </row>
    <row r="227" spans="1:13" ht="47.25">
      <c r="A227" s="34">
        <v>4</v>
      </c>
      <c r="B227" s="155">
        <v>5316</v>
      </c>
      <c r="C227" s="155">
        <v>2321</v>
      </c>
      <c r="D227" s="155">
        <v>6121</v>
      </c>
      <c r="E227" s="56" t="s">
        <v>231</v>
      </c>
      <c r="F227" s="43">
        <v>11106</v>
      </c>
      <c r="G227" s="43">
        <v>5000</v>
      </c>
      <c r="H227" s="43">
        <v>5000</v>
      </c>
      <c r="I227" s="19">
        <v>0</v>
      </c>
      <c r="J227" s="19">
        <f t="shared" si="2"/>
        <v>6106</v>
      </c>
      <c r="K227" s="19" t="s">
        <v>132</v>
      </c>
      <c r="L227" s="19"/>
      <c r="M227" s="73" t="s">
        <v>385</v>
      </c>
    </row>
    <row r="228" spans="1:16" ht="31.5" customHeight="1">
      <c r="A228" s="34">
        <v>5</v>
      </c>
      <c r="B228" s="155"/>
      <c r="C228" s="155">
        <v>2321</v>
      </c>
      <c r="D228" s="155">
        <v>6121</v>
      </c>
      <c r="E228" s="56" t="s">
        <v>19</v>
      </c>
      <c r="F228" s="18">
        <v>1000</v>
      </c>
      <c r="G228" s="18">
        <v>1000</v>
      </c>
      <c r="H228" s="18">
        <v>1000</v>
      </c>
      <c r="I228" s="19">
        <v>0</v>
      </c>
      <c r="J228" s="19">
        <f t="shared" si="2"/>
        <v>0</v>
      </c>
      <c r="K228" s="19" t="s">
        <v>132</v>
      </c>
      <c r="L228" s="19"/>
      <c r="M228" s="73" t="s">
        <v>114</v>
      </c>
      <c r="N228" s="2"/>
      <c r="O228" s="12"/>
      <c r="P228" s="2"/>
    </row>
    <row r="229" spans="1:16" ht="24.75" customHeight="1">
      <c r="A229" s="34">
        <v>6</v>
      </c>
      <c r="B229" s="155">
        <v>4392</v>
      </c>
      <c r="C229" s="155">
        <v>2321</v>
      </c>
      <c r="D229" s="155">
        <v>6121</v>
      </c>
      <c r="E229" s="107" t="s">
        <v>361</v>
      </c>
      <c r="F229" s="19">
        <v>14100</v>
      </c>
      <c r="G229" s="19">
        <v>14100</v>
      </c>
      <c r="H229" s="19">
        <v>14100</v>
      </c>
      <c r="I229" s="19">
        <v>0</v>
      </c>
      <c r="J229" s="19">
        <f t="shared" si="2"/>
        <v>0</v>
      </c>
      <c r="K229" s="140" t="s">
        <v>298</v>
      </c>
      <c r="L229" s="66" t="s">
        <v>50</v>
      </c>
      <c r="M229" s="202" t="s">
        <v>386</v>
      </c>
      <c r="N229" s="2"/>
      <c r="O229" s="12"/>
      <c r="P229" s="2"/>
    </row>
    <row r="230" spans="1:16" ht="25.5" customHeight="1">
      <c r="A230" s="34">
        <v>7</v>
      </c>
      <c r="B230" s="155">
        <v>5367</v>
      </c>
      <c r="C230" s="155">
        <v>2321</v>
      </c>
      <c r="D230" s="155">
        <v>6121</v>
      </c>
      <c r="E230" s="56" t="s">
        <v>202</v>
      </c>
      <c r="F230" s="19">
        <v>1700</v>
      </c>
      <c r="G230" s="19">
        <v>1700</v>
      </c>
      <c r="H230" s="19">
        <v>1700</v>
      </c>
      <c r="I230" s="19">
        <v>0</v>
      </c>
      <c r="J230" s="19">
        <f t="shared" si="2"/>
        <v>0</v>
      </c>
      <c r="K230" s="67"/>
      <c r="L230" s="67" t="s">
        <v>309</v>
      </c>
      <c r="M230" s="202" t="s">
        <v>387</v>
      </c>
      <c r="N230" s="2"/>
      <c r="O230" s="12"/>
      <c r="P230" s="2"/>
    </row>
    <row r="231" spans="1:16" ht="34.5" customHeight="1">
      <c r="A231" s="34">
        <v>8</v>
      </c>
      <c r="B231" s="155">
        <v>5313</v>
      </c>
      <c r="C231" s="155">
        <v>2321</v>
      </c>
      <c r="D231" s="155">
        <v>6121</v>
      </c>
      <c r="E231" s="56" t="s">
        <v>256</v>
      </c>
      <c r="F231" s="43">
        <v>3199</v>
      </c>
      <c r="G231" s="43">
        <v>3199</v>
      </c>
      <c r="H231" s="43">
        <v>3199</v>
      </c>
      <c r="I231" s="19">
        <v>0</v>
      </c>
      <c r="J231" s="19">
        <f t="shared" si="2"/>
        <v>0</v>
      </c>
      <c r="K231" s="19" t="s">
        <v>132</v>
      </c>
      <c r="L231" s="19"/>
      <c r="M231" s="73" t="s">
        <v>360</v>
      </c>
      <c r="N231" s="2"/>
      <c r="O231" s="12"/>
      <c r="P231" s="2"/>
    </row>
    <row r="232" spans="1:16" ht="21.75" customHeight="1">
      <c r="A232" s="38"/>
      <c r="B232" s="161"/>
      <c r="C232" s="161"/>
      <c r="D232" s="161"/>
      <c r="E232" s="11" t="s">
        <v>341</v>
      </c>
      <c r="F232" s="199"/>
      <c r="G232" s="238">
        <f>SUM(G224:G231)</f>
        <v>29999</v>
      </c>
      <c r="H232" s="238">
        <f>SUM(H224:H231)</f>
        <v>29999</v>
      </c>
      <c r="I232" s="43">
        <f>SUM(I224:I231)</f>
        <v>0</v>
      </c>
      <c r="J232" s="43">
        <f>SUM(J224:J231)</f>
        <v>13773</v>
      </c>
      <c r="K232" s="199">
        <f>SUM(K224:K231)</f>
        <v>0</v>
      </c>
      <c r="L232" s="17"/>
      <c r="M232" s="205"/>
      <c r="N232" s="2"/>
      <c r="O232" s="12"/>
      <c r="P232" s="2"/>
    </row>
    <row r="233" spans="1:5" ht="15.75" outlineLevel="1">
      <c r="A233" s="38"/>
      <c r="B233" s="161"/>
      <c r="C233" s="161"/>
      <c r="D233" s="161"/>
      <c r="E233" s="11"/>
    </row>
    <row r="234" spans="2:4" ht="15.75">
      <c r="B234" s="161"/>
      <c r="C234" s="161"/>
      <c r="D234" s="161"/>
    </row>
    <row r="235" spans="2:4" ht="15.75">
      <c r="B235" s="161"/>
      <c r="C235" s="161"/>
      <c r="D235" s="161"/>
    </row>
    <row r="236" spans="1:15" s="2" customFormat="1" ht="16.5" thickBot="1">
      <c r="A236" s="1"/>
      <c r="B236" s="161"/>
      <c r="C236" s="161"/>
      <c r="D236" s="161"/>
      <c r="E236" s="120"/>
      <c r="F236" s="20"/>
      <c r="G236" s="17"/>
      <c r="H236" s="17"/>
      <c r="I236" s="17"/>
      <c r="J236" s="304"/>
      <c r="K236" s="303"/>
      <c r="L236" s="305"/>
      <c r="M236" s="210"/>
      <c r="O236" s="12"/>
    </row>
    <row r="237" spans="5:13" ht="16.5" thickBot="1">
      <c r="E237" s="14" t="s">
        <v>363</v>
      </c>
      <c r="F237" s="17"/>
      <c r="G237" s="136">
        <f>G232</f>
        <v>29999</v>
      </c>
      <c r="H237" s="137">
        <f>H232</f>
        <v>29999</v>
      </c>
      <c r="I237" s="137">
        <f>I232</f>
        <v>0</v>
      </c>
      <c r="J237" s="138">
        <f>J232</f>
        <v>13773</v>
      </c>
      <c r="K237" s="128">
        <f>SUM(K224:K229)</f>
        <v>0</v>
      </c>
      <c r="L237" s="306">
        <f>SUM(L224:L229)</f>
        <v>0</v>
      </c>
      <c r="M237" s="210"/>
    </row>
    <row r="238" ht="16.5" thickBot="1"/>
    <row r="239" spans="5:10" ht="16.5" thickBot="1">
      <c r="E239" s="152" t="s">
        <v>147</v>
      </c>
      <c r="F239" s="17"/>
      <c r="G239" s="147">
        <f>G237+G220</f>
        <v>712593.51</v>
      </c>
      <c r="H239" s="29">
        <f>H237+H220</f>
        <v>712593.51</v>
      </c>
      <c r="I239" s="29">
        <f>I237+I220</f>
        <v>248869</v>
      </c>
      <c r="J239" s="30">
        <f>J237+J220</f>
        <v>752799.6</v>
      </c>
    </row>
    <row r="240" spans="6:10" ht="15.75">
      <c r="F240" s="17"/>
      <c r="G240" s="20"/>
      <c r="H240" s="20"/>
      <c r="I240" s="20"/>
      <c r="J240" s="20"/>
    </row>
    <row r="241" spans="6:10" ht="15.75">
      <c r="F241" s="17"/>
      <c r="G241" s="20"/>
      <c r="H241" s="20"/>
      <c r="I241" s="20"/>
      <c r="J241" s="20"/>
    </row>
  </sheetData>
  <sheetProtection/>
  <autoFilter ref="E1:E241"/>
  <mergeCells count="14">
    <mergeCell ref="A3:J3"/>
    <mergeCell ref="A5:A6"/>
    <mergeCell ref="J5:J6"/>
    <mergeCell ref="F5:F6"/>
    <mergeCell ref="E5:E6"/>
    <mergeCell ref="B5:B6"/>
    <mergeCell ref="C5:C6"/>
    <mergeCell ref="D5:D6"/>
    <mergeCell ref="M5:M6"/>
    <mergeCell ref="E142:I142"/>
    <mergeCell ref="E8:I8"/>
    <mergeCell ref="E87:J87"/>
    <mergeCell ref="E43:J43"/>
    <mergeCell ref="G5:I5"/>
  </mergeCells>
  <dataValidations count="1">
    <dataValidation type="list" allowBlank="1" showInputMessage="1" showErrorMessage="1" sqref="K182 K175 K159 K171">
      <formula1>"ano,ne"</formula1>
    </dataValidation>
  </dataValidations>
  <printOptions/>
  <pageMargins left="0.78" right="0.3937007874015748" top="0.95" bottom="0.984251968503937" header="0.78" footer="0.5118110236220472"/>
  <pageSetup firstPageNumber="2" useFirstPageNumber="1" fitToHeight="28" fitToWidth="28" horizontalDpi="600" verticalDpi="600" orientation="landscape" paperSize="9" scale="70" r:id="rId2"/>
  <headerFooter alignWithMargins="0">
    <oddHeader>&amp;Rčást B</oddHeader>
    <oddFooter>&amp;C&amp;8Strana &amp;P&amp;R&amp;8Zpracováno dne &amp;D v &amp;T</oddFooter>
  </headerFooter>
  <rowBreaks count="16" manualBreakCount="16">
    <brk id="12" max="12" man="1"/>
    <brk id="25" max="12" man="1"/>
    <brk id="41" max="12" man="1"/>
    <brk id="60" max="12" man="1"/>
    <brk id="77" max="12" man="1"/>
    <brk id="93" max="12" man="1"/>
    <brk id="106" max="12" man="1"/>
    <brk id="120" max="12" man="1"/>
    <brk id="131" max="12" man="1"/>
    <brk id="146" max="12" man="1"/>
    <brk id="155" max="12" man="1"/>
    <brk id="162" max="12" man="1"/>
    <brk id="175" max="12" man="1"/>
    <brk id="191" max="12" man="1"/>
    <brk id="210" max="12" man="1"/>
    <brk id="221" max="12" man="1"/>
  </rowBreaks>
  <drawing r:id="rId1"/>
</worksheet>
</file>

<file path=xl/worksheets/sheet3.xml><?xml version="1.0" encoding="utf-8"?>
<worksheet xmlns="http://schemas.openxmlformats.org/spreadsheetml/2006/main" xmlns:r="http://schemas.openxmlformats.org/officeDocument/2006/relationships">
  <dimension ref="A1:M331"/>
  <sheetViews>
    <sheetView zoomScaleSheetLayoutView="100" workbookViewId="0" topLeftCell="A1">
      <selection activeCell="R11" sqref="R11"/>
    </sheetView>
  </sheetViews>
  <sheetFormatPr defaultColWidth="9.140625" defaultRowHeight="12.75"/>
  <cols>
    <col min="1" max="1" width="5.421875" style="0" customWidth="1"/>
    <col min="2" max="2" width="5.00390625" style="0" customWidth="1"/>
    <col min="3" max="3" width="6.57421875" style="0" customWidth="1"/>
    <col min="4" max="4" width="6.140625" style="0" customWidth="1"/>
    <col min="5" max="5" width="24.421875" style="22" customWidth="1"/>
    <col min="6" max="6" width="10.28125" style="0" customWidth="1"/>
    <col min="10" max="10" width="10.28125" style="0" customWidth="1"/>
    <col min="13" max="13" width="34.8515625" style="22" customWidth="1"/>
  </cols>
  <sheetData>
    <row r="1" spans="1:12" ht="12.75">
      <c r="A1" s="7"/>
      <c r="B1" s="7"/>
      <c r="C1" s="7"/>
      <c r="D1" s="7"/>
      <c r="E1" s="227"/>
      <c r="F1" s="7"/>
      <c r="G1" s="7"/>
      <c r="H1" s="7"/>
      <c r="I1" s="7"/>
      <c r="J1" s="7"/>
      <c r="K1" s="7"/>
      <c r="L1" s="7"/>
    </row>
    <row r="3" ht="12.75">
      <c r="M3" s="295" t="s">
        <v>389</v>
      </c>
    </row>
    <row r="4" spans="1:10" ht="18">
      <c r="A4" s="378" t="s">
        <v>94</v>
      </c>
      <c r="B4" s="251"/>
      <c r="C4" s="251"/>
      <c r="D4" s="251"/>
      <c r="E4" s="252"/>
      <c r="F4" s="251"/>
      <c r="G4" s="251"/>
      <c r="H4" s="251"/>
      <c r="I4" s="253"/>
      <c r="J4" s="60"/>
    </row>
    <row r="5" ht="13.5" thickBot="1"/>
    <row r="6" spans="1:13" ht="51">
      <c r="A6" s="219" t="s">
        <v>213</v>
      </c>
      <c r="B6" s="220" t="s">
        <v>243</v>
      </c>
      <c r="C6" s="220" t="s">
        <v>244</v>
      </c>
      <c r="D6" s="220" t="s">
        <v>245</v>
      </c>
      <c r="E6" s="221" t="s">
        <v>329</v>
      </c>
      <c r="F6" s="221" t="s">
        <v>330</v>
      </c>
      <c r="G6" s="351" t="s">
        <v>296</v>
      </c>
      <c r="H6" s="352"/>
      <c r="I6" s="353"/>
      <c r="J6" s="221" t="s">
        <v>64</v>
      </c>
      <c r="K6" s="220"/>
      <c r="L6" s="220"/>
      <c r="M6" s="222" t="s">
        <v>249</v>
      </c>
    </row>
    <row r="7" spans="1:13" ht="29.25" customHeight="1" thickBot="1">
      <c r="A7" s="223"/>
      <c r="B7" s="224"/>
      <c r="C7" s="224"/>
      <c r="D7" s="224"/>
      <c r="E7" s="225"/>
      <c r="F7" s="225"/>
      <c r="G7" s="225" t="s">
        <v>331</v>
      </c>
      <c r="H7" s="225" t="s">
        <v>332</v>
      </c>
      <c r="I7" s="225" t="s">
        <v>214</v>
      </c>
      <c r="J7" s="225"/>
      <c r="K7" s="224" t="s">
        <v>148</v>
      </c>
      <c r="L7" s="224" t="s">
        <v>149</v>
      </c>
      <c r="M7" s="226"/>
    </row>
    <row r="8" spans="1:13" ht="89.25">
      <c r="A8" s="23">
        <v>1</v>
      </c>
      <c r="B8" s="23"/>
      <c r="C8" s="23">
        <v>3745</v>
      </c>
      <c r="D8" s="23">
        <v>5161</v>
      </c>
      <c r="E8" s="51" t="s">
        <v>51</v>
      </c>
      <c r="F8" s="218">
        <v>1600</v>
      </c>
      <c r="G8" s="218">
        <v>950</v>
      </c>
      <c r="H8" s="218">
        <v>950</v>
      </c>
      <c r="I8" s="23">
        <v>750</v>
      </c>
      <c r="J8" s="230">
        <v>600</v>
      </c>
      <c r="K8" s="23" t="s">
        <v>438</v>
      </c>
      <c r="L8" s="23" t="s">
        <v>150</v>
      </c>
      <c r="M8" s="51" t="s">
        <v>151</v>
      </c>
    </row>
    <row r="9" spans="1:13" ht="89.25">
      <c r="A9" s="23">
        <v>2</v>
      </c>
      <c r="B9" s="23"/>
      <c r="C9" s="23">
        <v>3745</v>
      </c>
      <c r="D9" s="23">
        <v>5161</v>
      </c>
      <c r="E9" s="51" t="s">
        <v>215</v>
      </c>
      <c r="F9" s="218">
        <v>6100</v>
      </c>
      <c r="G9" s="218">
        <v>50</v>
      </c>
      <c r="H9" s="218">
        <v>50</v>
      </c>
      <c r="I9" s="218">
        <v>0</v>
      </c>
      <c r="J9" s="218">
        <v>0</v>
      </c>
      <c r="K9" s="23" t="s">
        <v>438</v>
      </c>
      <c r="L9" s="23" t="s">
        <v>150</v>
      </c>
      <c r="M9" s="51" t="s">
        <v>152</v>
      </c>
    </row>
    <row r="10" spans="1:13" ht="12.75">
      <c r="A10" s="23">
        <v>3</v>
      </c>
      <c r="B10" s="23"/>
      <c r="C10" s="23"/>
      <c r="D10" s="23"/>
      <c r="E10" s="51" t="s">
        <v>31</v>
      </c>
      <c r="F10" s="218">
        <v>1000</v>
      </c>
      <c r="G10" s="218">
        <v>1000</v>
      </c>
      <c r="H10" s="218">
        <v>1000</v>
      </c>
      <c r="I10" s="23">
        <v>0</v>
      </c>
      <c r="J10" s="218">
        <v>0</v>
      </c>
      <c r="K10" s="23"/>
      <c r="L10" s="23" t="s">
        <v>47</v>
      </c>
      <c r="M10" s="51" t="s">
        <v>32</v>
      </c>
    </row>
    <row r="11" spans="1:13" ht="38.25">
      <c r="A11" s="23">
        <v>4</v>
      </c>
      <c r="B11" s="23"/>
      <c r="C11" s="23">
        <v>3326</v>
      </c>
      <c r="D11" s="23">
        <v>5171</v>
      </c>
      <c r="E11" s="51" t="s">
        <v>160</v>
      </c>
      <c r="F11" s="218">
        <v>1500</v>
      </c>
      <c r="G11" s="218">
        <v>1500</v>
      </c>
      <c r="H11" s="218">
        <v>1500</v>
      </c>
      <c r="I11" s="23">
        <v>0</v>
      </c>
      <c r="J11" s="218">
        <v>0</v>
      </c>
      <c r="K11" s="23"/>
      <c r="L11" s="23"/>
      <c r="M11" s="51" t="s">
        <v>161</v>
      </c>
    </row>
    <row r="12" spans="1:13" ht="38.25">
      <c r="A12" s="23">
        <v>5</v>
      </c>
      <c r="B12" s="23"/>
      <c r="C12" s="23">
        <v>3635</v>
      </c>
      <c r="D12" s="23">
        <v>5171</v>
      </c>
      <c r="E12" s="51" t="s">
        <v>187</v>
      </c>
      <c r="F12" s="230">
        <v>2000</v>
      </c>
      <c r="G12" s="230">
        <v>2000</v>
      </c>
      <c r="H12" s="230">
        <v>2000</v>
      </c>
      <c r="I12" s="23">
        <v>0</v>
      </c>
      <c r="J12" s="218">
        <v>0</v>
      </c>
      <c r="K12" s="23"/>
      <c r="L12" s="23"/>
      <c r="M12" s="51" t="s">
        <v>308</v>
      </c>
    </row>
    <row r="13" spans="1:13" ht="25.5">
      <c r="A13" s="23">
        <v>6</v>
      </c>
      <c r="B13" s="23">
        <v>3853</v>
      </c>
      <c r="C13" s="23">
        <v>2321</v>
      </c>
      <c r="D13" s="23">
        <v>5171</v>
      </c>
      <c r="E13" s="51" t="s">
        <v>429</v>
      </c>
      <c r="F13" s="218">
        <v>2500</v>
      </c>
      <c r="G13" s="218">
        <v>1500</v>
      </c>
      <c r="H13" s="218">
        <v>1500</v>
      </c>
      <c r="I13" s="23">
        <v>0</v>
      </c>
      <c r="J13" s="218">
        <v>0</v>
      </c>
      <c r="K13" s="23"/>
      <c r="L13" s="23"/>
      <c r="M13" s="51" t="s">
        <v>428</v>
      </c>
    </row>
    <row r="14" spans="1:13" ht="26.25" thickBot="1">
      <c r="A14" s="23">
        <v>7</v>
      </c>
      <c r="B14" s="23">
        <v>4483</v>
      </c>
      <c r="C14" s="23">
        <v>3113</v>
      </c>
      <c r="D14" s="23">
        <v>5171</v>
      </c>
      <c r="E14" s="51" t="s">
        <v>216</v>
      </c>
      <c r="F14" s="218">
        <v>1923</v>
      </c>
      <c r="G14" s="229">
        <v>1923</v>
      </c>
      <c r="H14" s="229">
        <v>1923</v>
      </c>
      <c r="I14" s="70">
        <v>0</v>
      </c>
      <c r="J14" s="218">
        <v>0</v>
      </c>
      <c r="K14" s="23"/>
      <c r="L14" s="23"/>
      <c r="M14" s="51" t="s">
        <v>217</v>
      </c>
    </row>
    <row r="15" spans="1:13" ht="13.5" thickBot="1">
      <c r="A15" s="7"/>
      <c r="B15" s="7"/>
      <c r="C15" s="7"/>
      <c r="D15" s="7"/>
      <c r="E15" s="227"/>
      <c r="F15" s="294"/>
      <c r="G15" s="291">
        <f>SUM(G8:G14)</f>
        <v>8923</v>
      </c>
      <c r="H15" s="292">
        <f>SUM(H8:H14)</f>
        <v>8923</v>
      </c>
      <c r="I15" s="293">
        <f>SUM(I8:I14)</f>
        <v>750</v>
      </c>
      <c r="J15" s="7"/>
      <c r="K15" s="7"/>
      <c r="L15" s="7"/>
      <c r="M15" s="227"/>
    </row>
    <row r="16" spans="1:13" ht="12.75">
      <c r="A16" s="7"/>
      <c r="B16" s="7"/>
      <c r="C16" s="7"/>
      <c r="D16" s="7"/>
      <c r="E16" s="227"/>
      <c r="F16" s="228"/>
      <c r="G16" s="228"/>
      <c r="H16" s="228"/>
      <c r="I16" s="7"/>
      <c r="J16" s="7"/>
      <c r="K16" s="7"/>
      <c r="L16" s="7"/>
      <c r="M16" s="227"/>
    </row>
    <row r="331" spans="1:12" ht="12.75">
      <c r="A331" s="245"/>
      <c r="B331" s="248"/>
      <c r="C331" s="248"/>
      <c r="D331" s="248"/>
      <c r="E331" s="250"/>
      <c r="F331" s="248"/>
      <c r="G331" s="248"/>
      <c r="H331" s="248"/>
      <c r="I331" s="248"/>
      <c r="J331" s="248"/>
      <c r="K331" s="248"/>
      <c r="L331" s="249"/>
    </row>
  </sheetData>
  <mergeCells count="1">
    <mergeCell ref="G6:I6"/>
  </mergeCells>
  <printOptions/>
  <pageMargins left="0.75" right="0.75" top="1" bottom="1" header="0.4921259845" footer="0.4921259845"/>
  <pageSetup horizontalDpi="600" verticalDpi="600" orientation="landscape" paperSize="9" scale="83" r:id="rId1"/>
  <headerFooter alignWithMargins="0">
    <oddFooter>&amp;C19</oddFooter>
  </headerFooter>
</worksheet>
</file>

<file path=xl/worksheets/sheet4.xml><?xml version="1.0" encoding="utf-8"?>
<worksheet xmlns="http://schemas.openxmlformats.org/spreadsheetml/2006/main" xmlns:r="http://schemas.openxmlformats.org/officeDocument/2006/relationships">
  <dimension ref="A1:O329"/>
  <sheetViews>
    <sheetView workbookViewId="0" topLeftCell="A1">
      <selection activeCell="I11" sqref="I11"/>
    </sheetView>
  </sheetViews>
  <sheetFormatPr defaultColWidth="9.140625" defaultRowHeight="12.75"/>
  <cols>
    <col min="1" max="1" width="4.8515625" style="307" customWidth="1"/>
    <col min="2" max="2" width="35.8515625" style="308" customWidth="1"/>
    <col min="3" max="3" width="12.140625" style="308" customWidth="1"/>
    <col min="4" max="4" width="43.8515625" style="0" customWidth="1"/>
  </cols>
  <sheetData>
    <row r="1" spans="2:15" ht="51.75" thickBot="1">
      <c r="B1" s="297" t="s">
        <v>329</v>
      </c>
      <c r="C1" s="297" t="s">
        <v>87</v>
      </c>
      <c r="D1" s="297" t="s">
        <v>410</v>
      </c>
      <c r="I1" s="298"/>
      <c r="J1" s="299"/>
      <c r="K1" s="300"/>
      <c r="L1" s="301"/>
      <c r="M1" s="255"/>
      <c r="N1" s="255"/>
      <c r="O1" s="302"/>
    </row>
    <row r="2" spans="1:15" ht="37.5" customHeight="1">
      <c r="A2" s="82">
        <v>1</v>
      </c>
      <c r="B2" s="312" t="s">
        <v>411</v>
      </c>
      <c r="C2" s="309">
        <v>80</v>
      </c>
      <c r="D2" s="54" t="s">
        <v>412</v>
      </c>
      <c r="I2" s="298"/>
      <c r="J2" s="299"/>
      <c r="K2" s="300"/>
      <c r="L2" s="301"/>
      <c r="M2" s="255"/>
      <c r="N2" s="255"/>
      <c r="O2" s="302"/>
    </row>
    <row r="3" spans="1:15" ht="30" customHeight="1">
      <c r="A3" s="82">
        <v>2</v>
      </c>
      <c r="B3" s="312" t="s">
        <v>413</v>
      </c>
      <c r="C3" s="309">
        <v>80</v>
      </c>
      <c r="D3" s="54" t="s">
        <v>412</v>
      </c>
      <c r="I3" s="298"/>
      <c r="J3" s="299"/>
      <c r="K3" s="300"/>
      <c r="L3" s="301"/>
      <c r="M3" s="255"/>
      <c r="N3" s="255"/>
      <c r="O3" s="302"/>
    </row>
    <row r="4" spans="1:15" ht="27.75" customHeight="1">
      <c r="A4" s="82">
        <v>3</v>
      </c>
      <c r="B4" s="312" t="s">
        <v>414</v>
      </c>
      <c r="C4" s="309">
        <v>60</v>
      </c>
      <c r="D4" s="54" t="s">
        <v>412</v>
      </c>
      <c r="I4" s="298"/>
      <c r="J4" s="299"/>
      <c r="K4" s="300"/>
      <c r="L4" s="301"/>
      <c r="M4" s="255"/>
      <c r="N4" s="255"/>
      <c r="O4" s="302"/>
    </row>
    <row r="5" spans="1:4" ht="32.25" customHeight="1">
      <c r="A5" s="82">
        <v>4</v>
      </c>
      <c r="B5" s="312" t="s">
        <v>415</v>
      </c>
      <c r="C5" s="309">
        <v>80</v>
      </c>
      <c r="D5" s="54" t="s">
        <v>412</v>
      </c>
    </row>
    <row r="6" spans="1:4" ht="30.75" customHeight="1">
      <c r="A6" s="82">
        <v>5</v>
      </c>
      <c r="B6" s="312" t="s">
        <v>416</v>
      </c>
      <c r="C6" s="309">
        <v>80</v>
      </c>
      <c r="D6" s="54" t="s">
        <v>412</v>
      </c>
    </row>
    <row r="7" spans="1:4" ht="32.25" customHeight="1">
      <c r="A7" s="82">
        <v>6</v>
      </c>
      <c r="B7" s="312" t="s">
        <v>417</v>
      </c>
      <c r="C7" s="309">
        <v>80</v>
      </c>
      <c r="D7" s="54" t="s">
        <v>412</v>
      </c>
    </row>
    <row r="8" spans="1:4" ht="33" customHeight="1">
      <c r="A8" s="82">
        <v>7</v>
      </c>
      <c r="B8" s="312" t="s">
        <v>418</v>
      </c>
      <c r="C8" s="309">
        <v>60</v>
      </c>
      <c r="D8" s="54" t="s">
        <v>412</v>
      </c>
    </row>
    <row r="9" spans="1:4" ht="26.25" customHeight="1">
      <c r="A9" s="82">
        <v>8</v>
      </c>
      <c r="B9" s="79" t="s">
        <v>164</v>
      </c>
      <c r="C9" s="80">
        <v>80</v>
      </c>
      <c r="D9" s="54" t="s">
        <v>276</v>
      </c>
    </row>
    <row r="10" spans="1:4" ht="12.75">
      <c r="A10" s="82">
        <v>9</v>
      </c>
      <c r="B10" s="312" t="s">
        <v>420</v>
      </c>
      <c r="C10" s="309">
        <v>50</v>
      </c>
      <c r="D10" s="54" t="s">
        <v>421</v>
      </c>
    </row>
    <row r="11" spans="1:4" ht="34.5" customHeight="1">
      <c r="A11" s="82">
        <v>10</v>
      </c>
      <c r="B11" s="79" t="s">
        <v>422</v>
      </c>
      <c r="C11" s="80">
        <v>150</v>
      </c>
      <c r="D11" s="81" t="s">
        <v>423</v>
      </c>
    </row>
    <row r="12" spans="1:4" ht="34.5" customHeight="1">
      <c r="A12" s="82">
        <v>11</v>
      </c>
      <c r="B12" s="79" t="s">
        <v>424</v>
      </c>
      <c r="C12" s="80">
        <v>150</v>
      </c>
      <c r="D12" s="81" t="s">
        <v>425</v>
      </c>
    </row>
    <row r="13" spans="1:4" ht="47.25" customHeight="1">
      <c r="A13" s="82">
        <v>12</v>
      </c>
      <c r="B13" s="79" t="s">
        <v>426</v>
      </c>
      <c r="C13" s="80">
        <v>300</v>
      </c>
      <c r="D13" s="81" t="s">
        <v>427</v>
      </c>
    </row>
    <row r="14" spans="1:4" ht="60" customHeight="1">
      <c r="A14" s="82">
        <v>13</v>
      </c>
      <c r="B14" s="79" t="s">
        <v>432</v>
      </c>
      <c r="C14" s="80">
        <v>300</v>
      </c>
      <c r="D14" s="81" t="s">
        <v>136</v>
      </c>
    </row>
    <row r="15" spans="1:4" ht="30" customHeight="1">
      <c r="A15" s="82">
        <v>14</v>
      </c>
      <c r="B15" s="312" t="s">
        <v>337</v>
      </c>
      <c r="C15" s="309">
        <v>150</v>
      </c>
      <c r="D15" s="54" t="s">
        <v>425</v>
      </c>
    </row>
    <row r="16" spans="1:4" ht="19.5" customHeight="1">
      <c r="A16" s="82">
        <v>15</v>
      </c>
      <c r="B16" s="312" t="s">
        <v>318</v>
      </c>
      <c r="C16" s="309">
        <v>150</v>
      </c>
      <c r="D16" s="54" t="s">
        <v>419</v>
      </c>
    </row>
    <row r="17" spans="1:4" ht="27.75" customHeight="1">
      <c r="A17" s="82">
        <v>16</v>
      </c>
      <c r="B17" s="312" t="s">
        <v>405</v>
      </c>
      <c r="C17" s="309">
        <v>150</v>
      </c>
      <c r="D17" s="54" t="s">
        <v>419</v>
      </c>
    </row>
    <row r="18" spans="1:4" ht="24.75" customHeight="1">
      <c r="A18" s="82">
        <v>17</v>
      </c>
      <c r="B18" s="312" t="s">
        <v>137</v>
      </c>
      <c r="C18" s="309">
        <v>200</v>
      </c>
      <c r="D18" s="54" t="s">
        <v>419</v>
      </c>
    </row>
    <row r="19" spans="1:4" ht="35.25" customHeight="1">
      <c r="A19" s="82">
        <v>18</v>
      </c>
      <c r="B19" s="312" t="s">
        <v>138</v>
      </c>
      <c r="C19" s="309">
        <v>200</v>
      </c>
      <c r="D19" s="54" t="s">
        <v>419</v>
      </c>
    </row>
    <row r="20" spans="1:4" ht="21.75" customHeight="1">
      <c r="A20" s="82">
        <v>19</v>
      </c>
      <c r="B20" s="312" t="s">
        <v>139</v>
      </c>
      <c r="C20" s="309">
        <v>200</v>
      </c>
      <c r="D20" s="54" t="s">
        <v>419</v>
      </c>
    </row>
    <row r="21" spans="1:4" ht="35.25" customHeight="1">
      <c r="A21" s="82">
        <v>20</v>
      </c>
      <c r="B21" s="312" t="s">
        <v>133</v>
      </c>
      <c r="C21" s="309">
        <v>200</v>
      </c>
      <c r="D21" s="54" t="s">
        <v>419</v>
      </c>
    </row>
    <row r="22" spans="1:4" ht="26.25" customHeight="1">
      <c r="A22" s="82">
        <v>21</v>
      </c>
      <c r="B22" s="312" t="s">
        <v>140</v>
      </c>
      <c r="C22" s="309">
        <v>200</v>
      </c>
      <c r="D22" s="54" t="s">
        <v>419</v>
      </c>
    </row>
    <row r="23" spans="1:4" ht="30.75" customHeight="1">
      <c r="A23" s="82">
        <v>22</v>
      </c>
      <c r="B23" s="313" t="s">
        <v>40</v>
      </c>
      <c r="C23" s="309">
        <v>200</v>
      </c>
      <c r="D23" s="54" t="s">
        <v>419</v>
      </c>
    </row>
    <row r="24" spans="1:4" ht="32.25" customHeight="1">
      <c r="A24" s="82">
        <v>23</v>
      </c>
      <c r="B24" s="312" t="s">
        <v>141</v>
      </c>
      <c r="C24" s="309">
        <v>200</v>
      </c>
      <c r="D24" s="54" t="s">
        <v>419</v>
      </c>
    </row>
    <row r="25" spans="1:4" ht="31.5" customHeight="1">
      <c r="A25" s="82">
        <v>24</v>
      </c>
      <c r="B25" s="312" t="s">
        <v>134</v>
      </c>
      <c r="C25" s="309">
        <v>200</v>
      </c>
      <c r="D25" s="54" t="s">
        <v>419</v>
      </c>
    </row>
    <row r="26" spans="1:4" ht="42" customHeight="1">
      <c r="A26" s="82">
        <v>25</v>
      </c>
      <c r="B26" s="312" t="s">
        <v>142</v>
      </c>
      <c r="C26" s="309">
        <v>200</v>
      </c>
      <c r="D26" s="54" t="s">
        <v>419</v>
      </c>
    </row>
    <row r="27" spans="1:4" ht="28.5" customHeight="1">
      <c r="A27" s="82">
        <v>26</v>
      </c>
      <c r="B27" s="312" t="s">
        <v>143</v>
      </c>
      <c r="C27" s="309">
        <v>200</v>
      </c>
      <c r="D27" s="54" t="s">
        <v>144</v>
      </c>
    </row>
    <row r="28" spans="1:4" ht="20.25" customHeight="1">
      <c r="A28" s="82">
        <v>27</v>
      </c>
      <c r="B28" s="312" t="s">
        <v>145</v>
      </c>
      <c r="C28" s="309">
        <v>200</v>
      </c>
      <c r="D28" s="81" t="s">
        <v>425</v>
      </c>
    </row>
    <row r="29" spans="1:4" ht="58.5" customHeight="1">
      <c r="A29" s="82">
        <v>28</v>
      </c>
      <c r="B29" s="312" t="s">
        <v>146</v>
      </c>
      <c r="C29" s="309">
        <v>300</v>
      </c>
      <c r="D29" s="54" t="s">
        <v>409</v>
      </c>
    </row>
    <row r="30" spans="2:3" ht="12.75">
      <c r="B30" s="312" t="s">
        <v>331</v>
      </c>
      <c r="C30" s="310">
        <f>SUM(C2:C29)</f>
        <v>4500</v>
      </c>
    </row>
    <row r="329" spans="2:10" ht="12.75">
      <c r="B329" s="311"/>
      <c r="C329" s="311"/>
      <c r="D329" s="248"/>
      <c r="E329" s="248"/>
      <c r="F329" s="248"/>
      <c r="G329" s="248"/>
      <c r="H329" s="248"/>
      <c r="I329" s="248"/>
      <c r="J329" s="249"/>
    </row>
  </sheetData>
  <printOptions/>
  <pageMargins left="1.29" right="0.75" top="0.98" bottom="0.51" header="0.7" footer="0.4921259845"/>
  <pageSetup horizontalDpi="600" verticalDpi="600" orientation="portrait" paperSize="9" scale="70" r:id="rId1"/>
  <headerFooter alignWithMargins="0">
    <oddHeader>&amp;C&amp;"Arial,Tučné"Ostatní nákup dlouhodobého nehmotného majetku - realizuje odbor evropských projektů&amp;RČást B</oddHeader>
    <oddFooter>&amp;C20</oddFooter>
  </headerFooter>
</worksheet>
</file>

<file path=xl/worksheets/sheet5.xml><?xml version="1.0" encoding="utf-8"?>
<worksheet xmlns="http://schemas.openxmlformats.org/spreadsheetml/2006/main" xmlns:r="http://schemas.openxmlformats.org/officeDocument/2006/relationships">
  <dimension ref="A1:U328"/>
  <sheetViews>
    <sheetView tabSelected="1" workbookViewId="0" topLeftCell="A1">
      <selection activeCell="O6" sqref="O6"/>
    </sheetView>
  </sheetViews>
  <sheetFormatPr defaultColWidth="9.140625" defaultRowHeight="12.75"/>
  <cols>
    <col min="1" max="1" width="3.7109375" style="0" customWidth="1"/>
    <col min="2" max="2" width="24.00390625" style="22" customWidth="1"/>
    <col min="3" max="3" width="0.13671875" style="0" customWidth="1"/>
    <col min="4" max="4" width="14.421875" style="0" hidden="1" customWidth="1"/>
    <col min="5" max="5" width="8.140625" style="0" hidden="1" customWidth="1"/>
    <col min="6" max="6" width="13.140625" style="0" customWidth="1"/>
    <col min="7" max="7" width="53.421875" style="0" customWidth="1"/>
  </cols>
  <sheetData>
    <row r="1" spans="1:21" ht="51.75" thickBot="1">
      <c r="A1" s="314"/>
      <c r="B1" s="297" t="s">
        <v>329</v>
      </c>
      <c r="C1" s="297"/>
      <c r="D1" s="315" t="s">
        <v>407</v>
      </c>
      <c r="E1" s="316" t="s">
        <v>390</v>
      </c>
      <c r="F1" s="317" t="s">
        <v>88</v>
      </c>
      <c r="G1" s="318" t="s">
        <v>410</v>
      </c>
      <c r="L1" s="354"/>
      <c r="M1" s="355"/>
      <c r="N1" s="355"/>
      <c r="O1" s="355"/>
      <c r="P1" s="355"/>
      <c r="Q1" s="355"/>
      <c r="R1" s="355"/>
      <c r="S1" s="355"/>
      <c r="T1" s="356"/>
      <c r="U1" s="356"/>
    </row>
    <row r="2" spans="1:7" ht="42.75" customHeight="1">
      <c r="A2" s="319">
        <v>1</v>
      </c>
      <c r="B2" s="261" t="s">
        <v>33</v>
      </c>
      <c r="C2" s="262"/>
      <c r="D2" s="263">
        <v>1000000</v>
      </c>
      <c r="E2" s="263"/>
      <c r="F2" s="262">
        <v>150</v>
      </c>
      <c r="G2" s="86" t="s">
        <v>34</v>
      </c>
    </row>
    <row r="3" spans="1:7" ht="55.5" customHeight="1">
      <c r="A3" s="23">
        <v>2</v>
      </c>
      <c r="B3" s="99" t="s">
        <v>347</v>
      </c>
      <c r="C3" s="84"/>
      <c r="D3" s="85">
        <v>2000000</v>
      </c>
      <c r="E3" s="85"/>
      <c r="F3" s="84">
        <v>1000</v>
      </c>
      <c r="G3" s="87" t="s">
        <v>348</v>
      </c>
    </row>
    <row r="4" spans="1:7" ht="51" customHeight="1">
      <c r="A4" s="23">
        <v>3</v>
      </c>
      <c r="B4" s="100" t="s">
        <v>349</v>
      </c>
      <c r="C4" s="83"/>
      <c r="D4" s="85"/>
      <c r="E4" s="85"/>
      <c r="F4" s="84">
        <v>1000</v>
      </c>
      <c r="G4" s="86" t="s">
        <v>350</v>
      </c>
    </row>
    <row r="5" spans="1:7" ht="60" customHeight="1">
      <c r="A5" s="23">
        <v>4</v>
      </c>
      <c r="B5" s="99" t="s">
        <v>351</v>
      </c>
      <c r="C5" s="83"/>
      <c r="D5" s="85">
        <v>550000</v>
      </c>
      <c r="E5" s="85"/>
      <c r="F5" s="84">
        <v>300</v>
      </c>
      <c r="G5" s="86" t="s">
        <v>352</v>
      </c>
    </row>
    <row r="6" spans="1:7" ht="33" customHeight="1">
      <c r="A6" s="23">
        <v>5</v>
      </c>
      <c r="B6" s="100" t="s">
        <v>353</v>
      </c>
      <c r="C6" s="83"/>
      <c r="D6" s="85"/>
      <c r="E6" s="85"/>
      <c r="F6" s="84">
        <v>50</v>
      </c>
      <c r="G6" s="86" t="s">
        <v>354</v>
      </c>
    </row>
    <row r="7" spans="1:7" ht="66" customHeight="1">
      <c r="A7" s="23">
        <v>6</v>
      </c>
      <c r="B7" s="239" t="s">
        <v>355</v>
      </c>
      <c r="C7" s="88"/>
      <c r="D7" s="44"/>
      <c r="E7" s="44"/>
      <c r="F7" s="240">
        <v>240</v>
      </c>
      <c r="G7" s="90" t="s">
        <v>356</v>
      </c>
    </row>
    <row r="8" spans="1:7" ht="75.75" customHeight="1">
      <c r="A8" s="23">
        <v>7</v>
      </c>
      <c r="B8" s="101" t="s">
        <v>357</v>
      </c>
      <c r="C8" s="89"/>
      <c r="D8" s="44"/>
      <c r="E8" s="44"/>
      <c r="F8" s="91">
        <v>1000</v>
      </c>
      <c r="G8" s="90" t="s">
        <v>273</v>
      </c>
    </row>
    <row r="9" spans="1:7" ht="100.5" customHeight="1">
      <c r="A9" s="23">
        <v>8</v>
      </c>
      <c r="B9" s="320" t="s">
        <v>274</v>
      </c>
      <c r="C9" s="44"/>
      <c r="D9" s="44"/>
      <c r="E9" s="44"/>
      <c r="F9" s="91">
        <v>150</v>
      </c>
      <c r="G9" s="92" t="s">
        <v>153</v>
      </c>
    </row>
    <row r="10" spans="2:7" ht="16.5" thickBot="1">
      <c r="B10" s="72"/>
      <c r="C10" s="93"/>
      <c r="D10" s="93"/>
      <c r="E10" s="94"/>
      <c r="F10" s="93"/>
      <c r="G10" s="95"/>
    </row>
    <row r="11" spans="2:7" ht="13.5" thickBot="1">
      <c r="B11" s="102" t="s">
        <v>331</v>
      </c>
      <c r="C11" s="96"/>
      <c r="D11" s="97">
        <f>SUM(D2:D5)</f>
        <v>3550000</v>
      </c>
      <c r="E11" s="97">
        <f>SUM(E2:E5)</f>
        <v>0</v>
      </c>
      <c r="F11" s="96">
        <f>SUM(F2:F10)</f>
        <v>3890</v>
      </c>
      <c r="G11" s="98"/>
    </row>
    <row r="328" spans="2:9" ht="12.75">
      <c r="B328" s="250"/>
      <c r="C328" s="248"/>
      <c r="D328" s="248"/>
      <c r="E328" s="248"/>
      <c r="F328" s="248"/>
      <c r="G328" s="248"/>
      <c r="H328" s="248"/>
      <c r="I328" s="249"/>
    </row>
  </sheetData>
  <mergeCells count="1">
    <mergeCell ref="L1:U1"/>
  </mergeCells>
  <printOptions/>
  <pageMargins left="1.22" right="0.75" top="1.46" bottom="1" header="1.07" footer="0.4921259845"/>
  <pageSetup horizontalDpi="600" verticalDpi="600" orientation="portrait" paperSize="9" scale="75" r:id="rId2"/>
  <headerFooter alignWithMargins="0">
    <oddHeader>&amp;C&amp;"Arial,Tučné"Ostatní nákup dlouhodobého nehmotného majetku - realizuje odbor koncepce a rozvoje&amp;RČást B</oddHeader>
    <oddFooter>&amp;C21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micvl</dc:creator>
  <cp:keywords/>
  <dc:description/>
  <cp:lastModifiedBy>mmol</cp:lastModifiedBy>
  <cp:lastPrinted>2012-12-19T08:46:37Z</cp:lastPrinted>
  <dcterms:created xsi:type="dcterms:W3CDTF">2011-07-27T11:27:22Z</dcterms:created>
  <dcterms:modified xsi:type="dcterms:W3CDTF">2012-12-19T08:47:20Z</dcterms:modified>
  <cp:category/>
  <cp:version/>
  <cp:contentType/>
  <cp:contentStatus/>
</cp:coreProperties>
</file>